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models contours" sheetId="6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6" l="1"/>
  <c r="F5" i="6"/>
  <c r="J5" i="6"/>
  <c r="O5" i="6"/>
  <c r="O72" i="6"/>
  <c r="O73" i="6"/>
  <c r="O74" i="6"/>
  <c r="O75" i="6"/>
  <c r="O76" i="6"/>
  <c r="O77" i="6"/>
  <c r="O78" i="6"/>
  <c r="O79" i="6"/>
  <c r="O80" i="6"/>
  <c r="O81" i="6"/>
  <c r="O82" i="6"/>
  <c r="O83" i="6"/>
  <c r="J83" i="6"/>
  <c r="F80" i="6"/>
  <c r="F81" i="6"/>
  <c r="F82" i="6"/>
  <c r="F83" i="6"/>
  <c r="E80" i="6"/>
  <c r="J80" i="6" s="1"/>
  <c r="E81" i="6"/>
  <c r="J81" i="6" s="1"/>
  <c r="E82" i="6"/>
  <c r="J82" i="6" s="1"/>
  <c r="E83" i="6"/>
  <c r="E84" i="6"/>
  <c r="J84" i="6" s="1"/>
  <c r="E26" i="3" l="1"/>
  <c r="F26" i="3"/>
  <c r="J26" i="3"/>
  <c r="O26" i="3"/>
  <c r="O75" i="3"/>
  <c r="O76" i="3"/>
  <c r="O77" i="3"/>
  <c r="O78" i="3"/>
  <c r="F75" i="3"/>
  <c r="F76" i="3"/>
  <c r="F77" i="3"/>
  <c r="F78" i="3"/>
  <c r="E67" i="3"/>
  <c r="E68" i="3"/>
  <c r="E69" i="3"/>
  <c r="E70" i="3"/>
  <c r="E71" i="3"/>
  <c r="E72" i="3"/>
  <c r="E73" i="3"/>
  <c r="E74" i="3"/>
  <c r="E75" i="3"/>
  <c r="J75" i="3" s="1"/>
  <c r="E76" i="3"/>
  <c r="J76" i="3" s="1"/>
  <c r="E77" i="3"/>
  <c r="J77" i="3" s="1"/>
  <c r="E78" i="3"/>
  <c r="J78" i="3" s="1"/>
  <c r="E33" i="3"/>
  <c r="J33" i="3" s="1"/>
  <c r="F33" i="3"/>
  <c r="O33" i="3"/>
  <c r="E34" i="3"/>
  <c r="J34" i="3" s="1"/>
  <c r="F34" i="3"/>
  <c r="O34" i="3"/>
  <c r="E35" i="3"/>
  <c r="J35" i="3" s="1"/>
  <c r="F35" i="3"/>
  <c r="O35" i="3"/>
  <c r="E36" i="3"/>
  <c r="J36" i="3" s="1"/>
  <c r="F36" i="3"/>
  <c r="O36" i="3"/>
  <c r="E37" i="3"/>
  <c r="J37" i="3" s="1"/>
  <c r="F37" i="3"/>
  <c r="O37" i="3"/>
  <c r="E38" i="3"/>
  <c r="J38" i="3" s="1"/>
  <c r="F38" i="3"/>
  <c r="O38" i="3"/>
  <c r="F72" i="6" l="1"/>
  <c r="F73" i="6"/>
  <c r="F74" i="6"/>
  <c r="F75" i="6"/>
  <c r="F76" i="6"/>
  <c r="F77" i="6"/>
  <c r="F78" i="6"/>
  <c r="F79" i="6"/>
  <c r="E75" i="6"/>
  <c r="J75" i="6" s="1"/>
  <c r="E76" i="6"/>
  <c r="J76" i="6" s="1"/>
  <c r="E77" i="6"/>
  <c r="J77" i="6" s="1"/>
  <c r="E78" i="6"/>
  <c r="J78" i="6" s="1"/>
  <c r="E79" i="6"/>
  <c r="J79" i="6" s="1"/>
  <c r="E3" i="6"/>
  <c r="E4" i="6"/>
  <c r="E6" i="6"/>
  <c r="J6" i="6" s="1"/>
  <c r="E7" i="6"/>
  <c r="J7" i="6" s="1"/>
  <c r="E8" i="6"/>
  <c r="J8" i="6" s="1"/>
  <c r="E9" i="6"/>
  <c r="E10" i="6"/>
  <c r="J10" i="6" s="1"/>
  <c r="E11" i="6"/>
  <c r="J11" i="6" s="1"/>
  <c r="E12" i="6"/>
  <c r="E13" i="6"/>
  <c r="E14" i="6"/>
  <c r="J14" i="6" s="1"/>
  <c r="E15" i="6"/>
  <c r="J15" i="6" s="1"/>
  <c r="E16" i="6"/>
  <c r="J16" i="6" s="1"/>
  <c r="E17" i="6"/>
  <c r="E18" i="6"/>
  <c r="J18" i="6" s="1"/>
  <c r="E19" i="6"/>
  <c r="J19" i="6" s="1"/>
  <c r="E20" i="6"/>
  <c r="E21" i="6"/>
  <c r="J21" i="6" s="1"/>
  <c r="E22" i="6"/>
  <c r="J22" i="6" s="1"/>
  <c r="E23" i="6"/>
  <c r="J23" i="6" s="1"/>
  <c r="E24" i="6"/>
  <c r="E25" i="6"/>
  <c r="E26" i="6"/>
  <c r="J26" i="6" s="1"/>
  <c r="E27" i="6"/>
  <c r="J27" i="6" s="1"/>
  <c r="E28" i="6"/>
  <c r="J28" i="6" s="1"/>
  <c r="E29" i="6"/>
  <c r="E30" i="6"/>
  <c r="J30" i="6" s="1"/>
  <c r="E31" i="6"/>
  <c r="J31" i="6" s="1"/>
  <c r="E32" i="6"/>
  <c r="J32" i="6" s="1"/>
  <c r="E33" i="6"/>
  <c r="J33" i="6" s="1"/>
  <c r="E34" i="6"/>
  <c r="J34" i="6" s="1"/>
  <c r="E35" i="6"/>
  <c r="J35" i="6" s="1"/>
  <c r="E36" i="6"/>
  <c r="J36" i="6" s="1"/>
  <c r="E37" i="6"/>
  <c r="J37" i="6" s="1"/>
  <c r="E38" i="6"/>
  <c r="J38" i="6" s="1"/>
  <c r="E39" i="6"/>
  <c r="J39" i="6" s="1"/>
  <c r="E40" i="6"/>
  <c r="E41" i="6"/>
  <c r="E42" i="6"/>
  <c r="J42" i="6" s="1"/>
  <c r="E43" i="6"/>
  <c r="J43" i="6" s="1"/>
  <c r="E44" i="6"/>
  <c r="E45" i="6"/>
  <c r="E46" i="6"/>
  <c r="J46" i="6" s="1"/>
  <c r="E47" i="6"/>
  <c r="J47" i="6" s="1"/>
  <c r="E48" i="6"/>
  <c r="E49" i="6"/>
  <c r="E50" i="6"/>
  <c r="J50" i="6" s="1"/>
  <c r="E51" i="6"/>
  <c r="J51" i="6" s="1"/>
  <c r="E52" i="6"/>
  <c r="E53" i="6"/>
  <c r="E54" i="6"/>
  <c r="J54" i="6" s="1"/>
  <c r="E55" i="6"/>
  <c r="J55" i="6" s="1"/>
  <c r="E56" i="6"/>
  <c r="E57" i="6"/>
  <c r="E58" i="6"/>
  <c r="J58" i="6" s="1"/>
  <c r="E59" i="6"/>
  <c r="J59" i="6" s="1"/>
  <c r="E60" i="6"/>
  <c r="E61" i="6"/>
  <c r="J61" i="6" s="1"/>
  <c r="E62" i="6"/>
  <c r="J62" i="6" s="1"/>
  <c r="E63" i="6"/>
  <c r="J63" i="6" s="1"/>
  <c r="E64" i="6"/>
  <c r="J64" i="6" s="1"/>
  <c r="E65" i="6"/>
  <c r="J65" i="6" s="1"/>
  <c r="E66" i="6"/>
  <c r="J66" i="6" s="1"/>
  <c r="E67" i="6"/>
  <c r="J67" i="6" s="1"/>
  <c r="E68" i="6"/>
  <c r="E69" i="6"/>
  <c r="E70" i="6"/>
  <c r="J70" i="6" s="1"/>
  <c r="E71" i="6"/>
  <c r="J71" i="6" s="1"/>
  <c r="E72" i="6"/>
  <c r="E73" i="6"/>
  <c r="J73" i="6" s="1"/>
  <c r="E74" i="6"/>
  <c r="J74" i="6" s="1"/>
  <c r="N89" i="6"/>
  <c r="O84" i="6"/>
  <c r="F84" i="6"/>
  <c r="J72" i="6"/>
  <c r="O71" i="6"/>
  <c r="F71" i="6"/>
  <c r="O70" i="6"/>
  <c r="F70" i="6"/>
  <c r="O69" i="6"/>
  <c r="F69" i="6"/>
  <c r="J69" i="6"/>
  <c r="O68" i="6"/>
  <c r="F68" i="6"/>
  <c r="J68" i="6"/>
  <c r="O67" i="6"/>
  <c r="F67" i="6"/>
  <c r="O66" i="6"/>
  <c r="F66" i="6"/>
  <c r="O65" i="6"/>
  <c r="F65" i="6"/>
  <c r="O64" i="6"/>
  <c r="F64" i="6"/>
  <c r="O63" i="6"/>
  <c r="F63" i="6"/>
  <c r="O62" i="6"/>
  <c r="F62" i="6"/>
  <c r="O61" i="6"/>
  <c r="F61" i="6"/>
  <c r="O60" i="6"/>
  <c r="F60" i="6"/>
  <c r="J60" i="6"/>
  <c r="O59" i="6"/>
  <c r="F59" i="6"/>
  <c r="O58" i="6"/>
  <c r="F58" i="6"/>
  <c r="O57" i="6"/>
  <c r="F57" i="6"/>
  <c r="J57" i="6"/>
  <c r="O56" i="6"/>
  <c r="F56" i="6"/>
  <c r="J56" i="6"/>
  <c r="O55" i="6"/>
  <c r="F55" i="6"/>
  <c r="O54" i="6"/>
  <c r="F54" i="6"/>
  <c r="O53" i="6"/>
  <c r="F53" i="6"/>
  <c r="J53" i="6"/>
  <c r="O52" i="6"/>
  <c r="F52" i="6"/>
  <c r="J52" i="6"/>
  <c r="O51" i="6"/>
  <c r="F51" i="6"/>
  <c r="O50" i="6"/>
  <c r="F50" i="6"/>
  <c r="O49" i="6"/>
  <c r="F49" i="6"/>
  <c r="J49" i="6"/>
  <c r="O48" i="6"/>
  <c r="F48" i="6"/>
  <c r="J48" i="6"/>
  <c r="O47" i="6"/>
  <c r="F47" i="6"/>
  <c r="O46" i="6"/>
  <c r="F46" i="6"/>
  <c r="O45" i="6"/>
  <c r="F45" i="6"/>
  <c r="J45" i="6"/>
  <c r="O44" i="6"/>
  <c r="F44" i="6"/>
  <c r="J44" i="6"/>
  <c r="O43" i="6"/>
  <c r="F43" i="6"/>
  <c r="O42" i="6"/>
  <c r="F42" i="6"/>
  <c r="O41" i="6"/>
  <c r="F41" i="6"/>
  <c r="J41" i="6"/>
  <c r="O40" i="6"/>
  <c r="F40" i="6"/>
  <c r="J40" i="6"/>
  <c r="O39" i="6"/>
  <c r="F39" i="6"/>
  <c r="O38" i="6"/>
  <c r="F38" i="6"/>
  <c r="O37" i="6"/>
  <c r="F37" i="6"/>
  <c r="O36" i="6"/>
  <c r="F36" i="6"/>
  <c r="O35" i="6"/>
  <c r="F35" i="6"/>
  <c r="O34" i="6"/>
  <c r="F34" i="6"/>
  <c r="O33" i="6"/>
  <c r="F33" i="6"/>
  <c r="O32" i="6"/>
  <c r="F32" i="6"/>
  <c r="O31" i="6"/>
  <c r="F31" i="6"/>
  <c r="O30" i="6"/>
  <c r="F30" i="6"/>
  <c r="O29" i="6"/>
  <c r="F29" i="6"/>
  <c r="J29" i="6"/>
  <c r="O28" i="6"/>
  <c r="F28" i="6"/>
  <c r="O27" i="6"/>
  <c r="F27" i="6"/>
  <c r="O26" i="6"/>
  <c r="F26" i="6"/>
  <c r="O25" i="6"/>
  <c r="F25" i="6"/>
  <c r="J25" i="6"/>
  <c r="O24" i="6"/>
  <c r="F24" i="6"/>
  <c r="J24" i="6"/>
  <c r="O23" i="6"/>
  <c r="F23" i="6"/>
  <c r="O22" i="6"/>
  <c r="F22" i="6"/>
  <c r="O21" i="6"/>
  <c r="F21" i="6"/>
  <c r="O20" i="6"/>
  <c r="F20" i="6"/>
  <c r="J20" i="6"/>
  <c r="O19" i="6"/>
  <c r="F19" i="6"/>
  <c r="O18" i="6"/>
  <c r="F18" i="6"/>
  <c r="O17" i="6"/>
  <c r="F17" i="6"/>
  <c r="J17" i="6"/>
  <c r="O16" i="6"/>
  <c r="F16" i="6"/>
  <c r="O15" i="6"/>
  <c r="F15" i="6"/>
  <c r="O14" i="6"/>
  <c r="F14" i="6"/>
  <c r="O13" i="6"/>
  <c r="F13" i="6"/>
  <c r="J13" i="6"/>
  <c r="O12" i="6"/>
  <c r="F12" i="6"/>
  <c r="J12" i="6"/>
  <c r="O11" i="6"/>
  <c r="F11" i="6"/>
  <c r="O10" i="6"/>
  <c r="F10" i="6"/>
  <c r="O9" i="6"/>
  <c r="F9" i="6"/>
  <c r="J9" i="6"/>
  <c r="O8" i="6"/>
  <c r="F8" i="6"/>
  <c r="O7" i="6"/>
  <c r="F7" i="6"/>
  <c r="O6" i="6"/>
  <c r="F6" i="6"/>
  <c r="O4" i="6"/>
  <c r="F4" i="6"/>
  <c r="J4" i="6"/>
  <c r="O3" i="6"/>
  <c r="F3" i="6"/>
  <c r="O2" i="6"/>
  <c r="F2" i="6"/>
  <c r="E2" i="6"/>
  <c r="J2" i="6" s="1"/>
  <c r="E2" i="3"/>
  <c r="O69" i="3"/>
  <c r="O70" i="3"/>
  <c r="O71" i="3"/>
  <c r="O72" i="3"/>
  <c r="O73" i="3"/>
  <c r="O74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7" i="3"/>
  <c r="O28" i="3"/>
  <c r="O29" i="3"/>
  <c r="O30" i="3"/>
  <c r="O31" i="3"/>
  <c r="O32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9" i="3"/>
  <c r="F60" i="3"/>
  <c r="E79" i="3"/>
  <c r="E56" i="3"/>
  <c r="E57" i="3"/>
  <c r="E58" i="3"/>
  <c r="E59" i="3"/>
  <c r="E60" i="3"/>
  <c r="J60" i="3" s="1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J67" i="3"/>
  <c r="J68" i="3"/>
  <c r="J69" i="3"/>
  <c r="J70" i="3"/>
  <c r="J71" i="3"/>
  <c r="J72" i="3"/>
  <c r="J73" i="3"/>
  <c r="J74" i="3"/>
  <c r="J3" i="6" l="1"/>
  <c r="E85" i="6"/>
  <c r="I5" i="6" s="1"/>
  <c r="E86" i="6"/>
  <c r="I77" i="6" l="1"/>
  <c r="I81" i="6"/>
  <c r="I78" i="6"/>
  <c r="I82" i="6"/>
  <c r="I79" i="6"/>
  <c r="I83" i="6"/>
  <c r="I80" i="6"/>
  <c r="I75" i="6"/>
  <c r="I76" i="6"/>
  <c r="I73" i="6"/>
  <c r="I74" i="6"/>
  <c r="G96" i="6"/>
  <c r="G100" i="6" s="1"/>
  <c r="G94" i="6"/>
  <c r="G93" i="6"/>
  <c r="J89" i="6"/>
  <c r="K89" i="6" s="1"/>
  <c r="G89" i="6"/>
  <c r="G5" i="6" s="1"/>
  <c r="I84" i="6"/>
  <c r="I69" i="6"/>
  <c r="I65" i="6"/>
  <c r="I61" i="6"/>
  <c r="I57" i="6"/>
  <c r="I53" i="6"/>
  <c r="I49" i="6"/>
  <c r="I45" i="6"/>
  <c r="I41" i="6"/>
  <c r="I37" i="6"/>
  <c r="I33" i="6"/>
  <c r="I29" i="6"/>
  <c r="I25" i="6"/>
  <c r="I21" i="6"/>
  <c r="I17" i="6"/>
  <c r="I13" i="6"/>
  <c r="I9" i="6"/>
  <c r="L89" i="6"/>
  <c r="I70" i="6"/>
  <c r="I66" i="6"/>
  <c r="I62" i="6"/>
  <c r="I58" i="6"/>
  <c r="I54" i="6"/>
  <c r="I50" i="6"/>
  <c r="I46" i="6"/>
  <c r="I42" i="6"/>
  <c r="I38" i="6"/>
  <c r="I34" i="6"/>
  <c r="I30" i="6"/>
  <c r="I26" i="6"/>
  <c r="I22" i="6"/>
  <c r="I18" i="6"/>
  <c r="I14" i="6"/>
  <c r="I10" i="6"/>
  <c r="I6" i="6"/>
  <c r="I2" i="6"/>
  <c r="G90" i="6"/>
  <c r="H5" i="6" s="1"/>
  <c r="I72" i="6"/>
  <c r="I68" i="6"/>
  <c r="I64" i="6"/>
  <c r="I60" i="6"/>
  <c r="I56" i="6"/>
  <c r="I52" i="6"/>
  <c r="I48" i="6"/>
  <c r="I44" i="6"/>
  <c r="I40" i="6"/>
  <c r="I36" i="6"/>
  <c r="I32" i="6"/>
  <c r="I28" i="6"/>
  <c r="I24" i="6"/>
  <c r="I20" i="6"/>
  <c r="I16" i="6"/>
  <c r="I12" i="6"/>
  <c r="I8" i="6"/>
  <c r="I4" i="6"/>
  <c r="I71" i="6"/>
  <c r="I67" i="6"/>
  <c r="I63" i="6"/>
  <c r="I59" i="6"/>
  <c r="I55" i="6"/>
  <c r="I51" i="6"/>
  <c r="I47" i="6"/>
  <c r="I43" i="6"/>
  <c r="I39" i="6"/>
  <c r="I35" i="6"/>
  <c r="I31" i="6"/>
  <c r="I27" i="6"/>
  <c r="I23" i="6"/>
  <c r="I19" i="6"/>
  <c r="I15" i="6"/>
  <c r="I11" i="6"/>
  <c r="I7" i="6"/>
  <c r="I3" i="6"/>
  <c r="G82" i="6" l="1"/>
  <c r="G79" i="6"/>
  <c r="G83" i="6"/>
  <c r="G80" i="6"/>
  <c r="G81" i="6"/>
  <c r="H82" i="6"/>
  <c r="H79" i="6"/>
  <c r="H83" i="6"/>
  <c r="H80" i="6"/>
  <c r="H81" i="6"/>
  <c r="H78" i="6"/>
  <c r="H72" i="6"/>
  <c r="H76" i="6"/>
  <c r="H73" i="6"/>
  <c r="H77" i="6"/>
  <c r="H74" i="6"/>
  <c r="H71" i="6"/>
  <c r="H75" i="6"/>
  <c r="G73" i="6"/>
  <c r="G77" i="6"/>
  <c r="G74" i="6"/>
  <c r="G78" i="6"/>
  <c r="G75" i="6"/>
  <c r="G72" i="6"/>
  <c r="G76" i="6"/>
  <c r="G99" i="6"/>
  <c r="G98" i="6"/>
  <c r="G71" i="6"/>
  <c r="G67" i="6"/>
  <c r="G63" i="6"/>
  <c r="G59" i="6"/>
  <c r="G55" i="6"/>
  <c r="G51" i="6"/>
  <c r="G47" i="6"/>
  <c r="G43" i="6"/>
  <c r="G39" i="6"/>
  <c r="G35" i="6"/>
  <c r="G31" i="6"/>
  <c r="G27" i="6"/>
  <c r="G23" i="6"/>
  <c r="G19" i="6"/>
  <c r="G15" i="6"/>
  <c r="G11" i="6"/>
  <c r="G7" i="6"/>
  <c r="G3" i="6"/>
  <c r="G68" i="6"/>
  <c r="G64" i="6"/>
  <c r="G60" i="6"/>
  <c r="G56" i="6"/>
  <c r="G52" i="6"/>
  <c r="G48" i="6"/>
  <c r="G44" i="6"/>
  <c r="G40" i="6"/>
  <c r="G36" i="6"/>
  <c r="G32" i="6"/>
  <c r="G28" i="6"/>
  <c r="G24" i="6"/>
  <c r="G20" i="6"/>
  <c r="G16" i="6"/>
  <c r="G12" i="6"/>
  <c r="G8" i="6"/>
  <c r="G4" i="6"/>
  <c r="G103" i="6"/>
  <c r="G102" i="6"/>
  <c r="G70" i="6"/>
  <c r="G66" i="6"/>
  <c r="G62" i="6"/>
  <c r="G58" i="6"/>
  <c r="G54" i="6"/>
  <c r="G50" i="6"/>
  <c r="G46" i="6"/>
  <c r="G42" i="6"/>
  <c r="G38" i="6"/>
  <c r="G34" i="6"/>
  <c r="G30" i="6"/>
  <c r="G26" i="6"/>
  <c r="G22" i="6"/>
  <c r="G18" i="6"/>
  <c r="G14" i="6"/>
  <c r="G10" i="6"/>
  <c r="G6" i="6"/>
  <c r="G2" i="6"/>
  <c r="P92" i="6"/>
  <c r="G84" i="6"/>
  <c r="G69" i="6"/>
  <c r="G65" i="6"/>
  <c r="G61" i="6"/>
  <c r="G57" i="6"/>
  <c r="G53" i="6"/>
  <c r="G49" i="6"/>
  <c r="G45" i="6"/>
  <c r="G41" i="6"/>
  <c r="G37" i="6"/>
  <c r="G33" i="6"/>
  <c r="G29" i="6"/>
  <c r="G25" i="6"/>
  <c r="G21" i="6"/>
  <c r="G17" i="6"/>
  <c r="G13" i="6"/>
  <c r="G9" i="6"/>
  <c r="G105" i="6"/>
  <c r="H68" i="6"/>
  <c r="H64" i="6"/>
  <c r="H60" i="6"/>
  <c r="H56" i="6"/>
  <c r="H52" i="6"/>
  <c r="H48" i="6"/>
  <c r="H44" i="6"/>
  <c r="H40" i="6"/>
  <c r="H36" i="6"/>
  <c r="H32" i="6"/>
  <c r="H28" i="6"/>
  <c r="H24" i="6"/>
  <c r="H20" i="6"/>
  <c r="H16" i="6"/>
  <c r="H12" i="6"/>
  <c r="H8" i="6"/>
  <c r="H4" i="6"/>
  <c r="G104" i="6"/>
  <c r="H84" i="6"/>
  <c r="H69" i="6"/>
  <c r="H65" i="6"/>
  <c r="H61" i="6"/>
  <c r="H57" i="6"/>
  <c r="H53" i="6"/>
  <c r="H49" i="6"/>
  <c r="H45" i="6"/>
  <c r="H41" i="6"/>
  <c r="H37" i="6"/>
  <c r="H33" i="6"/>
  <c r="H29" i="6"/>
  <c r="H25" i="6"/>
  <c r="H21" i="6"/>
  <c r="H17" i="6"/>
  <c r="H13" i="6"/>
  <c r="H9" i="6"/>
  <c r="H67" i="6"/>
  <c r="H63" i="6"/>
  <c r="H59" i="6"/>
  <c r="H55" i="6"/>
  <c r="H51" i="6"/>
  <c r="H47" i="6"/>
  <c r="H43" i="6"/>
  <c r="H39" i="6"/>
  <c r="H35" i="6"/>
  <c r="H31" i="6"/>
  <c r="H27" i="6"/>
  <c r="H23" i="6"/>
  <c r="H19" i="6"/>
  <c r="H15" i="6"/>
  <c r="H11" i="6"/>
  <c r="H7" i="6"/>
  <c r="H3" i="6"/>
  <c r="H70" i="6"/>
  <c r="H66" i="6"/>
  <c r="H62" i="6"/>
  <c r="H58" i="6"/>
  <c r="H54" i="6"/>
  <c r="H50" i="6"/>
  <c r="H46" i="6"/>
  <c r="H42" i="6"/>
  <c r="H38" i="6"/>
  <c r="H34" i="6"/>
  <c r="H30" i="6"/>
  <c r="H26" i="6"/>
  <c r="H22" i="6"/>
  <c r="H18" i="6"/>
  <c r="H14" i="6"/>
  <c r="H10" i="6"/>
  <c r="H6" i="6"/>
  <c r="H2" i="6"/>
  <c r="O79" i="3" l="1"/>
  <c r="O2" i="3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7" i="3"/>
  <c r="E28" i="3"/>
  <c r="E29" i="3"/>
  <c r="E30" i="3"/>
  <c r="E31" i="3"/>
  <c r="E32" i="3"/>
  <c r="E39" i="3"/>
  <c r="E40" i="3"/>
  <c r="E41" i="3"/>
  <c r="E42" i="3"/>
  <c r="J42" i="3" s="1"/>
  <c r="E43" i="3"/>
  <c r="J43" i="3" s="1"/>
  <c r="E44" i="3"/>
  <c r="J44" i="3" s="1"/>
  <c r="E45" i="3"/>
  <c r="J45" i="3" s="1"/>
  <c r="E46" i="3"/>
  <c r="J46" i="3" s="1"/>
  <c r="E47" i="3"/>
  <c r="J47" i="3" s="1"/>
  <c r="E48" i="3"/>
  <c r="J48" i="3" s="1"/>
  <c r="E49" i="3"/>
  <c r="E50" i="3"/>
  <c r="E51" i="3"/>
  <c r="E52" i="3"/>
  <c r="E53" i="3"/>
  <c r="E54" i="3"/>
  <c r="E55" i="3"/>
  <c r="E81" i="3" l="1"/>
  <c r="E80" i="3"/>
  <c r="I26" i="3" s="1"/>
  <c r="I75" i="3" l="1"/>
  <c r="I76" i="3"/>
  <c r="I77" i="3"/>
  <c r="I78" i="3"/>
  <c r="I36" i="3"/>
  <c r="I35" i="3"/>
  <c r="I34" i="3"/>
  <c r="I38" i="3"/>
  <c r="I33" i="3"/>
  <c r="I37" i="3"/>
  <c r="G89" i="3"/>
  <c r="G91" i="3"/>
  <c r="G88" i="3"/>
  <c r="I66" i="3"/>
  <c r="I70" i="3"/>
  <c r="I74" i="3"/>
  <c r="I63" i="3"/>
  <c r="I67" i="3"/>
  <c r="I71" i="3"/>
  <c r="I64" i="3"/>
  <c r="I68" i="3"/>
  <c r="I72" i="3"/>
  <c r="I65" i="3"/>
  <c r="I69" i="3"/>
  <c r="I73" i="3"/>
  <c r="I62" i="3"/>
  <c r="I61" i="3"/>
  <c r="I60" i="3"/>
  <c r="G85" i="3"/>
  <c r="H26" i="3" s="1"/>
  <c r="G84" i="3"/>
  <c r="G26" i="3" s="1"/>
  <c r="J7" i="3"/>
  <c r="J9" i="3"/>
  <c r="J11" i="3"/>
  <c r="J14" i="3"/>
  <c r="J15" i="3"/>
  <c r="J19" i="3"/>
  <c r="J21" i="3"/>
  <c r="J22" i="3"/>
  <c r="J23" i="3"/>
  <c r="J28" i="3"/>
  <c r="J29" i="3"/>
  <c r="J30" i="3"/>
  <c r="J32" i="3"/>
  <c r="J40" i="3"/>
  <c r="J41" i="3"/>
  <c r="J51" i="3"/>
  <c r="J52" i="3"/>
  <c r="J55" i="3"/>
  <c r="J58" i="3"/>
  <c r="J3" i="3"/>
  <c r="J5" i="3"/>
  <c r="J6" i="3"/>
  <c r="J8" i="3"/>
  <c r="J10" i="3"/>
  <c r="J12" i="3"/>
  <c r="J13" i="3"/>
  <c r="J16" i="3"/>
  <c r="J17" i="3"/>
  <c r="J18" i="3"/>
  <c r="J20" i="3"/>
  <c r="J24" i="3"/>
  <c r="J25" i="3"/>
  <c r="J27" i="3"/>
  <c r="J31" i="3"/>
  <c r="J39" i="3"/>
  <c r="J49" i="3"/>
  <c r="J50" i="3"/>
  <c r="J53" i="3"/>
  <c r="J54" i="3"/>
  <c r="J56" i="3"/>
  <c r="J57" i="3"/>
  <c r="J59" i="3"/>
  <c r="J79" i="3"/>
  <c r="J2" i="3"/>
  <c r="N84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2" i="3"/>
  <c r="F31" i="3"/>
  <c r="F30" i="3"/>
  <c r="F29" i="3"/>
  <c r="F28" i="3"/>
  <c r="F27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77" i="3" l="1"/>
  <c r="G73" i="3"/>
  <c r="G78" i="3"/>
  <c r="G70" i="3"/>
  <c r="G74" i="3"/>
  <c r="G75" i="3"/>
  <c r="G71" i="3"/>
  <c r="G79" i="3"/>
  <c r="G76" i="3"/>
  <c r="G72" i="3"/>
  <c r="H76" i="3"/>
  <c r="H77" i="3"/>
  <c r="H78" i="3"/>
  <c r="H75" i="3"/>
  <c r="G34" i="3"/>
  <c r="G38" i="3"/>
  <c r="G33" i="3"/>
  <c r="G37" i="3"/>
  <c r="G36" i="3"/>
  <c r="G35" i="3"/>
  <c r="H35" i="3"/>
  <c r="H34" i="3"/>
  <c r="H38" i="3"/>
  <c r="H33" i="3"/>
  <c r="H37" i="3"/>
  <c r="H36" i="3"/>
  <c r="P87" i="3"/>
  <c r="H62" i="3"/>
  <c r="H66" i="3"/>
  <c r="H70" i="3"/>
  <c r="H74" i="3"/>
  <c r="H73" i="3"/>
  <c r="H63" i="3"/>
  <c r="H67" i="3"/>
  <c r="H71" i="3"/>
  <c r="H64" i="3"/>
  <c r="H68" i="3"/>
  <c r="H72" i="3"/>
  <c r="H65" i="3"/>
  <c r="H69" i="3"/>
  <c r="H79" i="3"/>
  <c r="G61" i="3"/>
  <c r="G65" i="3"/>
  <c r="G69" i="3"/>
  <c r="G66" i="3"/>
  <c r="G62" i="3"/>
  <c r="G63" i="3"/>
  <c r="G67" i="3"/>
  <c r="G60" i="3"/>
  <c r="G64" i="3"/>
  <c r="G68" i="3"/>
  <c r="H60" i="3"/>
  <c r="H61" i="3"/>
  <c r="G2" i="3"/>
  <c r="G95" i="3"/>
  <c r="G93" i="3"/>
  <c r="J4" i="3"/>
  <c r="L84" i="3" l="1"/>
  <c r="I2" i="3"/>
  <c r="G94" i="3"/>
  <c r="I48" i="3"/>
  <c r="I45" i="3"/>
  <c r="I41" i="3"/>
  <c r="I22" i="3"/>
  <c r="I4" i="3"/>
  <c r="I79" i="3"/>
  <c r="I59" i="3"/>
  <c r="I53" i="3"/>
  <c r="I49" i="3"/>
  <c r="I51" i="3"/>
  <c r="I47" i="3"/>
  <c r="I44" i="3"/>
  <c r="I40" i="3"/>
  <c r="I32" i="3"/>
  <c r="I28" i="3"/>
  <c r="I25" i="3"/>
  <c r="I21" i="3"/>
  <c r="I18" i="3"/>
  <c r="I15" i="3"/>
  <c r="I12" i="3"/>
  <c r="I58" i="3"/>
  <c r="I55" i="3"/>
  <c r="I52" i="3"/>
  <c r="I29" i="3"/>
  <c r="I19" i="3"/>
  <c r="I9" i="3"/>
  <c r="I7" i="3"/>
  <c r="I6" i="3"/>
  <c r="I5" i="3"/>
  <c r="I3" i="3"/>
  <c r="I56" i="3"/>
  <c r="I42" i="3"/>
  <c r="I30" i="3"/>
  <c r="I23" i="3"/>
  <c r="I57" i="3"/>
  <c r="I50" i="3"/>
  <c r="I43" i="3"/>
  <c r="I31" i="3"/>
  <c r="I24" i="3"/>
  <c r="I16" i="3"/>
  <c r="I13" i="3"/>
  <c r="I10" i="3"/>
  <c r="I8" i="3"/>
  <c r="I54" i="3"/>
  <c r="I46" i="3"/>
  <c r="I39" i="3"/>
  <c r="I27" i="3"/>
  <c r="I20" i="3"/>
  <c r="I17" i="3"/>
  <c r="I14" i="3"/>
  <c r="I11" i="3"/>
  <c r="J84" i="3"/>
  <c r="K84" i="3" s="1"/>
  <c r="H2" i="3" l="1"/>
  <c r="G100" i="3"/>
  <c r="G99" i="3"/>
  <c r="H32" i="3"/>
  <c r="H28" i="3"/>
  <c r="H18" i="3"/>
  <c r="H55" i="3"/>
  <c r="H45" i="3"/>
  <c r="H41" i="3"/>
  <c r="H29" i="3"/>
  <c r="H22" i="3"/>
  <c r="H57" i="3"/>
  <c r="H54" i="3"/>
  <c r="H50" i="3"/>
  <c r="H46" i="3"/>
  <c r="H43" i="3"/>
  <c r="H39" i="3"/>
  <c r="H31" i="3"/>
  <c r="H27" i="3"/>
  <c r="H24" i="3"/>
  <c r="H20" i="3"/>
  <c r="H17" i="3"/>
  <c r="H14" i="3"/>
  <c r="H11" i="3"/>
  <c r="H51" i="3"/>
  <c r="H47" i="3"/>
  <c r="H44" i="3"/>
  <c r="H40" i="3"/>
  <c r="H25" i="3"/>
  <c r="H21" i="3"/>
  <c r="H15" i="3"/>
  <c r="H12" i="3"/>
  <c r="H58" i="3"/>
  <c r="H52" i="3"/>
  <c r="H48" i="3"/>
  <c r="H59" i="3"/>
  <c r="H53" i="3"/>
  <c r="H5" i="3"/>
  <c r="H7" i="3"/>
  <c r="H4" i="3"/>
  <c r="H16" i="3"/>
  <c r="H13" i="3"/>
  <c r="H10" i="3"/>
  <c r="H8" i="3"/>
  <c r="H6" i="3"/>
  <c r="H56" i="3"/>
  <c r="H49" i="3"/>
  <c r="H42" i="3"/>
  <c r="H30" i="3"/>
  <c r="H23" i="3"/>
  <c r="H3" i="3"/>
  <c r="H19" i="3"/>
  <c r="H9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2" i="3"/>
  <c r="G31" i="3"/>
  <c r="G30" i="3"/>
  <c r="G29" i="3"/>
  <c r="G28" i="3"/>
  <c r="G27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8" i="3"/>
  <c r="G7" i="3"/>
  <c r="G4" i="3"/>
  <c r="G5" i="3"/>
  <c r="G97" i="3"/>
  <c r="G6" i="3"/>
  <c r="G3" i="3"/>
</calcChain>
</file>

<file path=xl/sharedStrings.xml><?xml version="1.0" encoding="utf-8"?>
<sst xmlns="http://schemas.openxmlformats.org/spreadsheetml/2006/main" count="78" uniqueCount="38">
  <si>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</si>
  <si>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</si>
  <si>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</si>
  <si>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</si>
  <si>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</si>
  <si>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</si>
  <si>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</si>
  <si>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</si>
  <si>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</si>
  <si>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</si>
  <si>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</si>
  <si>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</si>
  <si>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</si>
  <si>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</si>
  <si>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</si>
  <si>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</si>
  <si>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</si>
  <si>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</si>
  <si>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</si>
  <si>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</si>
  <si>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</si>
  <si>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</si>
  <si>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</si>
  <si>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</si>
  <si>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</si>
  <si>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</si>
  <si>
    <t>1_1</t>
  </si>
  <si>
    <t>1_2</t>
  </si>
  <si>
    <t>1_3</t>
  </si>
  <si>
    <t xml:space="preserve"> Perimeter</t>
  </si>
  <si>
    <t>AREA</t>
  </si>
  <si>
    <t>2_2</t>
  </si>
  <si>
    <t>2_3</t>
  </si>
  <si>
    <t>3_1</t>
  </si>
  <si>
    <t>3_2</t>
  </si>
  <si>
    <t>3_3</t>
  </si>
  <si>
    <t>5_1</t>
  </si>
  <si>
    <t>5_2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</si>
</sst>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0" fillId="2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6" xfId="0" applyFill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models'!$D$2:$D$79</c:f>
              <c:numCache>
                <c:formatCode>General</c:formatCode>
                <c:ptCount val="78"/>
                <c:pt idx="0">
                  <c:v>20355.314452999999</c:v>
                </c:pt>
                <c:pt idx="1">
                  <c:v>20311.484375</c:v>
                </c:pt>
                <c:pt idx="2">
                  <c:v>20328.033202999999</c:v>
                </c:pt>
                <c:pt idx="3">
                  <c:v>20275.054688</c:v>
                </c:pt>
                <c:pt idx="4">
                  <c:v>20285.640625</c:v>
                </c:pt>
                <c:pt idx="5">
                  <c:v>20250.298827999999</c:v>
                </c:pt>
                <c:pt idx="6">
                  <c:v>20346.771484000001</c:v>
                </c:pt>
                <c:pt idx="7">
                  <c:v>20315.058593999998</c:v>
                </c:pt>
                <c:pt idx="8">
                  <c:v>13967.116211</c:v>
                </c:pt>
                <c:pt idx="9">
                  <c:v>13936.109375</c:v>
                </c:pt>
                <c:pt idx="10">
                  <c:v>14011.881836</c:v>
                </c:pt>
                <c:pt idx="11">
                  <c:v>14007.975586</c:v>
                </c:pt>
                <c:pt idx="12">
                  <c:v>13983.478515999999</c:v>
                </c:pt>
                <c:pt idx="13">
                  <c:v>14002.791992</c:v>
                </c:pt>
                <c:pt idx="14">
                  <c:v>14050.338867</c:v>
                </c:pt>
                <c:pt idx="15">
                  <c:v>11299.020508</c:v>
                </c:pt>
                <c:pt idx="16">
                  <c:v>11393.932617</c:v>
                </c:pt>
                <c:pt idx="17">
                  <c:v>11323.605469</c:v>
                </c:pt>
                <c:pt idx="18">
                  <c:v>11319.324219</c:v>
                </c:pt>
                <c:pt idx="19">
                  <c:v>11297.118164</c:v>
                </c:pt>
                <c:pt idx="20">
                  <c:v>11310.735352</c:v>
                </c:pt>
                <c:pt idx="21">
                  <c:v>11320.163086</c:v>
                </c:pt>
                <c:pt idx="22">
                  <c:v>11292.784180000001</c:v>
                </c:pt>
                <c:pt idx="23">
                  <c:v>16474.474609000001</c:v>
                </c:pt>
                <c:pt idx="24">
                  <c:v>16543.027343999998</c:v>
                </c:pt>
                <c:pt idx="25">
                  <c:v>16400.873047000001</c:v>
                </c:pt>
                <c:pt idx="26">
                  <c:v>16444.386718999998</c:v>
                </c:pt>
                <c:pt idx="27">
                  <c:v>16375.915039</c:v>
                </c:pt>
                <c:pt idx="28">
                  <c:v>16373.904296999999</c:v>
                </c:pt>
                <c:pt idx="29">
                  <c:v>16424.324218999998</c:v>
                </c:pt>
                <c:pt idx="30">
                  <c:v>17597.697265999999</c:v>
                </c:pt>
                <c:pt idx="31">
                  <c:v>17569.369140999999</c:v>
                </c:pt>
                <c:pt idx="32">
                  <c:v>17639.476563</c:v>
                </c:pt>
                <c:pt idx="33">
                  <c:v>17610.005859000001</c:v>
                </c:pt>
                <c:pt idx="34">
                  <c:v>17629.857422000001</c:v>
                </c:pt>
                <c:pt idx="35">
                  <c:v>17628.679688</c:v>
                </c:pt>
                <c:pt idx="36">
                  <c:v>12972.068359000001</c:v>
                </c:pt>
                <c:pt idx="37">
                  <c:v>12939.661133</c:v>
                </c:pt>
                <c:pt idx="38">
                  <c:v>12986.060546999999</c:v>
                </c:pt>
                <c:pt idx="39">
                  <c:v>12931.613281</c:v>
                </c:pt>
                <c:pt idx="40">
                  <c:v>12905.121094</c:v>
                </c:pt>
                <c:pt idx="41">
                  <c:v>12914.229492</c:v>
                </c:pt>
                <c:pt idx="42">
                  <c:v>12964.474609000001</c:v>
                </c:pt>
                <c:pt idx="43">
                  <c:v>12968.436523</c:v>
                </c:pt>
                <c:pt idx="44">
                  <c:v>12945.522461</c:v>
                </c:pt>
                <c:pt idx="45">
                  <c:v>12954.891602</c:v>
                </c:pt>
                <c:pt idx="46">
                  <c:v>12968.975586</c:v>
                </c:pt>
                <c:pt idx="47">
                  <c:v>12983.103515999999</c:v>
                </c:pt>
                <c:pt idx="48">
                  <c:v>12948.067383</c:v>
                </c:pt>
                <c:pt idx="49">
                  <c:v>12944.425781</c:v>
                </c:pt>
                <c:pt idx="50">
                  <c:v>12998.53125</c:v>
                </c:pt>
                <c:pt idx="51">
                  <c:v>12952.96875</c:v>
                </c:pt>
                <c:pt idx="52">
                  <c:v>12973.249023</c:v>
                </c:pt>
                <c:pt idx="53">
                  <c:v>8852.6044920000004</c:v>
                </c:pt>
                <c:pt idx="54">
                  <c:v>8878.4365230000003</c:v>
                </c:pt>
                <c:pt idx="55">
                  <c:v>8853.4052730000003</c:v>
                </c:pt>
                <c:pt idx="56">
                  <c:v>8860.46875</c:v>
                </c:pt>
                <c:pt idx="57">
                  <c:v>8871.1035159999992</c:v>
                </c:pt>
                <c:pt idx="58">
                  <c:v>8875.5566409999992</c:v>
                </c:pt>
                <c:pt idx="59">
                  <c:v>8893.0615230000003</c:v>
                </c:pt>
                <c:pt idx="60">
                  <c:v>11461.643555000001</c:v>
                </c:pt>
                <c:pt idx="61">
                  <c:v>11484.235352</c:v>
                </c:pt>
                <c:pt idx="62">
                  <c:v>11484.952148</c:v>
                </c:pt>
                <c:pt idx="63">
                  <c:v>11473.625977</c:v>
                </c:pt>
                <c:pt idx="64">
                  <c:v>11467.036133</c:v>
                </c:pt>
                <c:pt idx="65">
                  <c:v>11463.669921999999</c:v>
                </c:pt>
                <c:pt idx="66">
                  <c:v>11454.646484000001</c:v>
                </c:pt>
                <c:pt idx="67">
                  <c:v>11445.539063</c:v>
                </c:pt>
                <c:pt idx="68">
                  <c:v>11439.145508</c:v>
                </c:pt>
                <c:pt idx="69">
                  <c:v>7088.2817379999997</c:v>
                </c:pt>
                <c:pt idx="70">
                  <c:v>7103.5180659999996</c:v>
                </c:pt>
                <c:pt idx="71">
                  <c:v>7123.2475590000004</c:v>
                </c:pt>
                <c:pt idx="72">
                  <c:v>7071.1088870000003</c:v>
                </c:pt>
                <c:pt idx="73">
                  <c:v>7085.3466799999997</c:v>
                </c:pt>
                <c:pt idx="74">
                  <c:v>7090.4316410000001</c:v>
                </c:pt>
                <c:pt idx="75">
                  <c:v>7141.6381840000004</c:v>
                </c:pt>
                <c:pt idx="76">
                  <c:v>7127.107422</c:v>
                </c:pt>
                <c:pt idx="77">
                  <c:v>7110.4096680000002</c:v>
                </c:pt>
              </c:numCache>
            </c:numRef>
          </c:xVal>
          <c:yVal>
            <c:numRef>
              <c:f>' 10 models'!$C$2:$C$79</c:f>
              <c:numCache>
                <c:formatCode>General</c:formatCode>
                <c:ptCount val="78"/>
                <c:pt idx="0">
                  <c:v>20264.976563</c:v>
                </c:pt>
                <c:pt idx="1">
                  <c:v>20235.417968999998</c:v>
                </c:pt>
                <c:pt idx="2">
                  <c:v>20240.814452999999</c:v>
                </c:pt>
                <c:pt idx="3">
                  <c:v>20259.033202999999</c:v>
                </c:pt>
                <c:pt idx="4">
                  <c:v>20262.117188</c:v>
                </c:pt>
                <c:pt idx="5">
                  <c:v>20255.099609000001</c:v>
                </c:pt>
                <c:pt idx="6">
                  <c:v>20277.796875</c:v>
                </c:pt>
                <c:pt idx="7">
                  <c:v>20262.640625</c:v>
                </c:pt>
                <c:pt idx="8">
                  <c:v>13862.073242</c:v>
                </c:pt>
                <c:pt idx="9">
                  <c:v>13857.017578000001</c:v>
                </c:pt>
                <c:pt idx="10">
                  <c:v>13883.571289</c:v>
                </c:pt>
                <c:pt idx="11">
                  <c:v>13860.5</c:v>
                </c:pt>
                <c:pt idx="12">
                  <c:v>13890.592773</c:v>
                </c:pt>
                <c:pt idx="13">
                  <c:v>13860.290039</c:v>
                </c:pt>
                <c:pt idx="14">
                  <c:v>13868.657227</c:v>
                </c:pt>
                <c:pt idx="15">
                  <c:v>11201.643555000001</c:v>
                </c:pt>
                <c:pt idx="16">
                  <c:v>11197.667969</c:v>
                </c:pt>
                <c:pt idx="17">
                  <c:v>11210.470703000001</c:v>
                </c:pt>
                <c:pt idx="18">
                  <c:v>11205.026367</c:v>
                </c:pt>
                <c:pt idx="19">
                  <c:v>11199.541992</c:v>
                </c:pt>
                <c:pt idx="20">
                  <c:v>11209.207031</c:v>
                </c:pt>
                <c:pt idx="21">
                  <c:v>11205.802734000001</c:v>
                </c:pt>
                <c:pt idx="22">
                  <c:v>11208.202148</c:v>
                </c:pt>
                <c:pt idx="23">
                  <c:v>16389.148438</c:v>
                </c:pt>
                <c:pt idx="24">
                  <c:v>16386.935547000001</c:v>
                </c:pt>
                <c:pt idx="25">
                  <c:v>16389.195313</c:v>
                </c:pt>
                <c:pt idx="26">
                  <c:v>16397.029297000001</c:v>
                </c:pt>
                <c:pt idx="27">
                  <c:v>16348.594727</c:v>
                </c:pt>
                <c:pt idx="28">
                  <c:v>16363.561523</c:v>
                </c:pt>
                <c:pt idx="29">
                  <c:v>16366.201171999999</c:v>
                </c:pt>
                <c:pt idx="30">
                  <c:v>17507.470702999999</c:v>
                </c:pt>
                <c:pt idx="31">
                  <c:v>17521.341797000001</c:v>
                </c:pt>
                <c:pt idx="32">
                  <c:v>17506.919922000001</c:v>
                </c:pt>
                <c:pt idx="33">
                  <c:v>17506.753906000002</c:v>
                </c:pt>
                <c:pt idx="34">
                  <c:v>17499.144531000002</c:v>
                </c:pt>
                <c:pt idx="35">
                  <c:v>17490.0625</c:v>
                </c:pt>
                <c:pt idx="36">
                  <c:v>12860.151367</c:v>
                </c:pt>
                <c:pt idx="37">
                  <c:v>12831.381836</c:v>
                </c:pt>
                <c:pt idx="38">
                  <c:v>12830.024414</c:v>
                </c:pt>
                <c:pt idx="39">
                  <c:v>12853.841796999999</c:v>
                </c:pt>
                <c:pt idx="40">
                  <c:v>12850.550781</c:v>
                </c:pt>
                <c:pt idx="41">
                  <c:v>12848.969727</c:v>
                </c:pt>
                <c:pt idx="42">
                  <c:v>12850.324219</c:v>
                </c:pt>
                <c:pt idx="43">
                  <c:v>12829.479492</c:v>
                </c:pt>
                <c:pt idx="44">
                  <c:v>12827.055664</c:v>
                </c:pt>
                <c:pt idx="45">
                  <c:v>12854.101563</c:v>
                </c:pt>
                <c:pt idx="46">
                  <c:v>12884.148438</c:v>
                </c:pt>
                <c:pt idx="47">
                  <c:v>12886.889648</c:v>
                </c:pt>
                <c:pt idx="48">
                  <c:v>12851.871094</c:v>
                </c:pt>
                <c:pt idx="49">
                  <c:v>12850.375977</c:v>
                </c:pt>
                <c:pt idx="50">
                  <c:v>12838.310546999999</c:v>
                </c:pt>
                <c:pt idx="51">
                  <c:v>12861.598633</c:v>
                </c:pt>
                <c:pt idx="52">
                  <c:v>12844.640625</c:v>
                </c:pt>
                <c:pt idx="53">
                  <c:v>8736.8720699999994</c:v>
                </c:pt>
                <c:pt idx="54">
                  <c:v>8741.6445309999999</c:v>
                </c:pt>
                <c:pt idx="55">
                  <c:v>8756.5048829999996</c:v>
                </c:pt>
                <c:pt idx="56">
                  <c:v>8753.8769530000009</c:v>
                </c:pt>
                <c:pt idx="57">
                  <c:v>8745.8525389999995</c:v>
                </c:pt>
                <c:pt idx="58">
                  <c:v>8747.5205079999996</c:v>
                </c:pt>
                <c:pt idx="59">
                  <c:v>8743.8369139999995</c:v>
                </c:pt>
                <c:pt idx="60">
                  <c:v>11421.501953000001</c:v>
                </c:pt>
                <c:pt idx="61">
                  <c:v>11403.003906</c:v>
                </c:pt>
                <c:pt idx="62">
                  <c:v>11400.105469</c:v>
                </c:pt>
                <c:pt idx="63">
                  <c:v>11423.915039</c:v>
                </c:pt>
                <c:pt idx="64">
                  <c:v>11410.527344</c:v>
                </c:pt>
                <c:pt idx="65">
                  <c:v>11400.067383</c:v>
                </c:pt>
                <c:pt idx="66">
                  <c:v>11402.816406</c:v>
                </c:pt>
                <c:pt idx="67">
                  <c:v>11394.160156</c:v>
                </c:pt>
                <c:pt idx="68">
                  <c:v>11381.295898</c:v>
                </c:pt>
                <c:pt idx="69">
                  <c:v>6983.0117190000001</c:v>
                </c:pt>
                <c:pt idx="70">
                  <c:v>6981.408203</c:v>
                </c:pt>
                <c:pt idx="71">
                  <c:v>6984.6606449999999</c:v>
                </c:pt>
                <c:pt idx="72">
                  <c:v>6991.0429690000001</c:v>
                </c:pt>
                <c:pt idx="73">
                  <c:v>6990.2817379999997</c:v>
                </c:pt>
                <c:pt idx="74">
                  <c:v>6982.0712890000004</c:v>
                </c:pt>
                <c:pt idx="75">
                  <c:v>6972.7470700000003</c:v>
                </c:pt>
                <c:pt idx="76">
                  <c:v>6973.955078</c:v>
                </c:pt>
                <c:pt idx="77">
                  <c:v>6970.1606449999999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94984"/>
        <c:axId val="527459544"/>
      </c:scatterChart>
      <c:valAx>
        <c:axId val="534494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7459544"/>
        <c:crosses val="autoZero"/>
        <c:crossBetween val="midCat"/>
      </c:valAx>
      <c:valAx>
        <c:axId val="52745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494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20310.145508000001</c:v>
                </c:pt>
                <c:pt idx="1">
                  <c:v>20273.451172000001</c:v>
                </c:pt>
                <c:pt idx="2">
                  <c:v>20284.423827999999</c:v>
                </c:pt>
                <c:pt idx="3">
                  <c:v>20267.043945500001</c:v>
                </c:pt>
                <c:pt idx="4">
                  <c:v>20273.878906500002</c:v>
                </c:pt>
                <c:pt idx="5">
                  <c:v>20252.699218499998</c:v>
                </c:pt>
                <c:pt idx="6">
                  <c:v>20312.284179499999</c:v>
                </c:pt>
                <c:pt idx="7">
                  <c:v>20288.849609500001</c:v>
                </c:pt>
                <c:pt idx="8">
                  <c:v>13914.5947265</c:v>
                </c:pt>
                <c:pt idx="9">
                  <c:v>13896.5634765</c:v>
                </c:pt>
                <c:pt idx="10">
                  <c:v>13947.7265625</c:v>
                </c:pt>
                <c:pt idx="11">
                  <c:v>13934.237793</c:v>
                </c:pt>
                <c:pt idx="12">
                  <c:v>13937.0356445</c:v>
                </c:pt>
                <c:pt idx="13">
                  <c:v>13931.541015499999</c:v>
                </c:pt>
                <c:pt idx="14">
                  <c:v>13959.498047000001</c:v>
                </c:pt>
                <c:pt idx="15">
                  <c:v>11250.3320315</c:v>
                </c:pt>
                <c:pt idx="16">
                  <c:v>11295.800293</c:v>
                </c:pt>
                <c:pt idx="17">
                  <c:v>11267.038086</c:v>
                </c:pt>
                <c:pt idx="18">
                  <c:v>11262.175293</c:v>
                </c:pt>
                <c:pt idx="19">
                  <c:v>11248.330077999999</c:v>
                </c:pt>
                <c:pt idx="20">
                  <c:v>11259.971191500001</c:v>
                </c:pt>
                <c:pt idx="21">
                  <c:v>11262.982910000001</c:v>
                </c:pt>
                <c:pt idx="22">
                  <c:v>11250.493164</c:v>
                </c:pt>
                <c:pt idx="23">
                  <c:v>16431.8115235</c:v>
                </c:pt>
                <c:pt idx="24">
                  <c:v>16464.981445500001</c:v>
                </c:pt>
                <c:pt idx="25">
                  <c:v>16395.034180000002</c:v>
                </c:pt>
                <c:pt idx="26">
                  <c:v>16420.708008000001</c:v>
                </c:pt>
                <c:pt idx="27">
                  <c:v>16362.254883</c:v>
                </c:pt>
                <c:pt idx="28">
                  <c:v>16368.732909999999</c:v>
                </c:pt>
                <c:pt idx="29">
                  <c:v>16395.262695499998</c:v>
                </c:pt>
                <c:pt idx="30">
                  <c:v>17552.583984500001</c:v>
                </c:pt>
                <c:pt idx="31">
                  <c:v>17545.355469000002</c:v>
                </c:pt>
                <c:pt idx="32">
                  <c:v>17573.198242500002</c:v>
                </c:pt>
                <c:pt idx="33">
                  <c:v>17558.379882500001</c:v>
                </c:pt>
                <c:pt idx="34">
                  <c:v>17564.5009765</c:v>
                </c:pt>
                <c:pt idx="35">
                  <c:v>17559.371094000002</c:v>
                </c:pt>
                <c:pt idx="36">
                  <c:v>12916.109863000001</c:v>
                </c:pt>
                <c:pt idx="37">
                  <c:v>12885.521484500001</c:v>
                </c:pt>
                <c:pt idx="38">
                  <c:v>12908.0424805</c:v>
                </c:pt>
                <c:pt idx="39">
                  <c:v>12892.727539</c:v>
                </c:pt>
                <c:pt idx="40">
                  <c:v>12877.8359375</c:v>
                </c:pt>
                <c:pt idx="41">
                  <c:v>12881.599609500001</c:v>
                </c:pt>
                <c:pt idx="42">
                  <c:v>12907.399414</c:v>
                </c:pt>
                <c:pt idx="43">
                  <c:v>12898.958007500001</c:v>
                </c:pt>
                <c:pt idx="44">
                  <c:v>12886.2890625</c:v>
                </c:pt>
                <c:pt idx="45">
                  <c:v>12904.4965825</c:v>
                </c:pt>
                <c:pt idx="46">
                  <c:v>12926.562012</c:v>
                </c:pt>
                <c:pt idx="47">
                  <c:v>12934.996582</c:v>
                </c:pt>
                <c:pt idx="48">
                  <c:v>12899.9692385</c:v>
                </c:pt>
                <c:pt idx="49">
                  <c:v>12897.400879000001</c:v>
                </c:pt>
                <c:pt idx="50">
                  <c:v>12918.4208985</c:v>
                </c:pt>
                <c:pt idx="51">
                  <c:v>12907.283691500001</c:v>
                </c:pt>
                <c:pt idx="52">
                  <c:v>12908.944824</c:v>
                </c:pt>
                <c:pt idx="53">
                  <c:v>8794.7382809999999</c:v>
                </c:pt>
                <c:pt idx="54">
                  <c:v>8810.040527000001</c:v>
                </c:pt>
                <c:pt idx="55">
                  <c:v>8804.955077999999</c:v>
                </c:pt>
                <c:pt idx="56">
                  <c:v>8807.1728514999995</c:v>
                </c:pt>
                <c:pt idx="57">
                  <c:v>8808.4780274999994</c:v>
                </c:pt>
                <c:pt idx="58">
                  <c:v>8811.5385744999985</c:v>
                </c:pt>
                <c:pt idx="59">
                  <c:v>8818.4492184999999</c:v>
                </c:pt>
                <c:pt idx="60">
                  <c:v>11441.572754000001</c:v>
                </c:pt>
                <c:pt idx="61">
                  <c:v>11443.619629000001</c:v>
                </c:pt>
                <c:pt idx="62">
                  <c:v>11442.528808499999</c:v>
                </c:pt>
                <c:pt idx="63">
                  <c:v>11448.770508</c:v>
                </c:pt>
                <c:pt idx="64">
                  <c:v>11438.7817385</c:v>
                </c:pt>
                <c:pt idx="65">
                  <c:v>11431.868652499999</c:v>
                </c:pt>
                <c:pt idx="66">
                  <c:v>11428.731445000001</c:v>
                </c:pt>
                <c:pt idx="67">
                  <c:v>11419.849609500001</c:v>
                </c:pt>
                <c:pt idx="68">
                  <c:v>11410.220702999999</c:v>
                </c:pt>
                <c:pt idx="69">
                  <c:v>7035.6467284999999</c:v>
                </c:pt>
                <c:pt idx="70">
                  <c:v>7042.4631344999998</c:v>
                </c:pt>
                <c:pt idx="71">
                  <c:v>7053.9541019999997</c:v>
                </c:pt>
                <c:pt idx="72">
                  <c:v>7031.0759280000002</c:v>
                </c:pt>
                <c:pt idx="73">
                  <c:v>7037.8142090000001</c:v>
                </c:pt>
                <c:pt idx="74">
                  <c:v>7036.2514650000003</c:v>
                </c:pt>
                <c:pt idx="75">
                  <c:v>7057.1926270000004</c:v>
                </c:pt>
                <c:pt idx="76">
                  <c:v>7050.53125</c:v>
                </c:pt>
                <c:pt idx="77">
                  <c:v>7040.2851565000001</c:v>
                </c:pt>
              </c:numCache>
            </c:numRef>
          </c:xVal>
          <c:yVal>
            <c:numRef>
              <c:f>' 10 models'!$E$2:$E$79</c:f>
              <c:numCache>
                <c:formatCode>General</c:formatCode>
                <c:ptCount val="78"/>
                <c:pt idx="0">
                  <c:v>90.337889999998879</c:v>
                </c:pt>
                <c:pt idx="1">
                  <c:v>76.066406000001734</c:v>
                </c:pt>
                <c:pt idx="2">
                  <c:v>87.21875</c:v>
                </c:pt>
                <c:pt idx="3">
                  <c:v>16.021485000001121</c:v>
                </c:pt>
                <c:pt idx="4">
                  <c:v>23.523436999999831</c:v>
                </c:pt>
                <c:pt idx="5">
                  <c:v>-4.8007810000017344</c:v>
                </c:pt>
                <c:pt idx="6">
                  <c:v>68.974609000000783</c:v>
                </c:pt>
                <c:pt idx="7">
                  <c:v>52.417968999998266</c:v>
                </c:pt>
                <c:pt idx="8">
                  <c:v>105.04296900000008</c:v>
                </c:pt>
                <c:pt idx="9">
                  <c:v>79.091796999999133</c:v>
                </c:pt>
                <c:pt idx="10">
                  <c:v>128.31054700000095</c:v>
                </c:pt>
                <c:pt idx="11">
                  <c:v>147.47558600000048</c:v>
                </c:pt>
                <c:pt idx="12">
                  <c:v>92.885742999998911</c:v>
                </c:pt>
                <c:pt idx="13">
                  <c:v>142.50195300000087</c:v>
                </c:pt>
                <c:pt idx="14">
                  <c:v>181.6816400000007</c:v>
                </c:pt>
                <c:pt idx="15">
                  <c:v>97.376952999999048</c:v>
                </c:pt>
                <c:pt idx="16">
                  <c:v>196.26464800000031</c:v>
                </c:pt>
                <c:pt idx="17">
                  <c:v>113.13476599999922</c:v>
                </c:pt>
                <c:pt idx="18">
                  <c:v>114.29785199999969</c:v>
                </c:pt>
                <c:pt idx="19">
                  <c:v>97.576171999999133</c:v>
                </c:pt>
                <c:pt idx="20">
                  <c:v>101.52832099999978</c:v>
                </c:pt>
                <c:pt idx="21">
                  <c:v>114.36035199999969</c:v>
                </c:pt>
                <c:pt idx="22">
                  <c:v>84.582032000000254</c:v>
                </c:pt>
                <c:pt idx="23">
                  <c:v>85.326171000000613</c:v>
                </c:pt>
                <c:pt idx="24">
                  <c:v>156.09179699999731</c:v>
                </c:pt>
                <c:pt idx="25">
                  <c:v>11.677734000000783</c:v>
                </c:pt>
                <c:pt idx="26">
                  <c:v>47.357421999997314</c:v>
                </c:pt>
                <c:pt idx="27">
                  <c:v>27.320311999999831</c:v>
                </c:pt>
                <c:pt idx="28">
                  <c:v>10.342773999998826</c:v>
                </c:pt>
                <c:pt idx="29">
                  <c:v>58.123046999999133</c:v>
                </c:pt>
                <c:pt idx="30">
                  <c:v>90.226563000000169</c:v>
                </c:pt>
                <c:pt idx="31">
                  <c:v>48.027343999998266</c:v>
                </c:pt>
                <c:pt idx="32">
                  <c:v>132.55664099999922</c:v>
                </c:pt>
                <c:pt idx="33">
                  <c:v>103.25195299999905</c:v>
                </c:pt>
                <c:pt idx="34">
                  <c:v>130.71289099999922</c:v>
                </c:pt>
                <c:pt idx="35">
                  <c:v>138.61718800000017</c:v>
                </c:pt>
                <c:pt idx="36">
                  <c:v>111.91699200000039</c:v>
                </c:pt>
                <c:pt idx="37">
                  <c:v>108.27929699999913</c:v>
                </c:pt>
                <c:pt idx="38">
                  <c:v>156.03613299999961</c:v>
                </c:pt>
                <c:pt idx="39">
                  <c:v>77.771484000000783</c:v>
                </c:pt>
                <c:pt idx="40">
                  <c:v>54.570313000000169</c:v>
                </c:pt>
                <c:pt idx="41">
                  <c:v>65.259765000000698</c:v>
                </c:pt>
                <c:pt idx="42">
                  <c:v>114.1503900000007</c:v>
                </c:pt>
                <c:pt idx="43">
                  <c:v>138.95703099999992</c:v>
                </c:pt>
                <c:pt idx="44">
                  <c:v>118.46679700000095</c:v>
                </c:pt>
                <c:pt idx="45">
                  <c:v>100.79003899999952</c:v>
                </c:pt>
                <c:pt idx="46">
                  <c:v>84.827148000000307</c:v>
                </c:pt>
                <c:pt idx="47">
                  <c:v>96.213867999998911</c:v>
                </c:pt>
                <c:pt idx="48">
                  <c:v>96.196288999999524</c:v>
                </c:pt>
                <c:pt idx="49">
                  <c:v>94.049804000000222</c:v>
                </c:pt>
                <c:pt idx="50">
                  <c:v>160.22070300000087</c:v>
                </c:pt>
                <c:pt idx="51">
                  <c:v>91.370117000000391</c:v>
                </c:pt>
                <c:pt idx="52">
                  <c:v>128.60839800000031</c:v>
                </c:pt>
                <c:pt idx="53">
                  <c:v>115.73242200000095</c:v>
                </c:pt>
                <c:pt idx="54">
                  <c:v>136.79199200000039</c:v>
                </c:pt>
                <c:pt idx="55">
                  <c:v>96.900390000000698</c:v>
                </c:pt>
                <c:pt idx="56">
                  <c:v>106.59179699999913</c:v>
                </c:pt>
                <c:pt idx="57">
                  <c:v>125.25097699999969</c:v>
                </c:pt>
                <c:pt idx="58">
                  <c:v>128.03613299999961</c:v>
                </c:pt>
                <c:pt idx="59">
                  <c:v>149.22460900000078</c:v>
                </c:pt>
                <c:pt idx="60">
                  <c:v>40.141601999999693</c:v>
                </c:pt>
                <c:pt idx="61">
                  <c:v>81.231445999999778</c:v>
                </c:pt>
                <c:pt idx="62">
                  <c:v>84.846679000000222</c:v>
                </c:pt>
                <c:pt idx="63">
                  <c:v>49.710938000000169</c:v>
                </c:pt>
                <c:pt idx="64">
                  <c:v>56.508788999999524</c:v>
                </c:pt>
                <c:pt idx="65">
                  <c:v>63.602538999999524</c:v>
                </c:pt>
                <c:pt idx="66">
                  <c:v>51.830078000000867</c:v>
                </c:pt>
                <c:pt idx="67">
                  <c:v>51.378907000000254</c:v>
                </c:pt>
                <c:pt idx="68">
                  <c:v>57.849609999999302</c:v>
                </c:pt>
                <c:pt idx="69">
                  <c:v>105.27001899999959</c:v>
                </c:pt>
                <c:pt idx="70">
                  <c:v>122.10986299999968</c:v>
                </c:pt>
                <c:pt idx="71">
                  <c:v>138.58691400000043</c:v>
                </c:pt>
                <c:pt idx="72">
                  <c:v>80.065918000000238</c:v>
                </c:pt>
                <c:pt idx="73">
                  <c:v>95.064941999999974</c:v>
                </c:pt>
                <c:pt idx="74">
                  <c:v>108.36035199999969</c:v>
                </c:pt>
                <c:pt idx="75">
                  <c:v>168.89111400000002</c:v>
                </c:pt>
                <c:pt idx="76">
                  <c:v>153.15234400000008</c:v>
                </c:pt>
                <c:pt idx="77">
                  <c:v>140.24902300000031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20310.145508000001</c:v>
                </c:pt>
                <c:pt idx="1">
                  <c:v>20273.451172000001</c:v>
                </c:pt>
                <c:pt idx="2">
                  <c:v>20284.423827999999</c:v>
                </c:pt>
                <c:pt idx="3">
                  <c:v>20267.043945500001</c:v>
                </c:pt>
                <c:pt idx="4">
                  <c:v>20273.878906500002</c:v>
                </c:pt>
                <c:pt idx="5">
                  <c:v>20252.699218499998</c:v>
                </c:pt>
                <c:pt idx="6">
                  <c:v>20312.284179499999</c:v>
                </c:pt>
                <c:pt idx="7">
                  <c:v>20288.849609500001</c:v>
                </c:pt>
                <c:pt idx="8">
                  <c:v>13914.5947265</c:v>
                </c:pt>
                <c:pt idx="9">
                  <c:v>13896.5634765</c:v>
                </c:pt>
                <c:pt idx="10">
                  <c:v>13947.7265625</c:v>
                </c:pt>
                <c:pt idx="11">
                  <c:v>13934.237793</c:v>
                </c:pt>
                <c:pt idx="12">
                  <c:v>13937.0356445</c:v>
                </c:pt>
                <c:pt idx="13">
                  <c:v>13931.541015499999</c:v>
                </c:pt>
                <c:pt idx="14">
                  <c:v>13959.498047000001</c:v>
                </c:pt>
                <c:pt idx="15">
                  <c:v>11250.3320315</c:v>
                </c:pt>
                <c:pt idx="16">
                  <c:v>11295.800293</c:v>
                </c:pt>
                <c:pt idx="17">
                  <c:v>11267.038086</c:v>
                </c:pt>
                <c:pt idx="18">
                  <c:v>11262.175293</c:v>
                </c:pt>
                <c:pt idx="19">
                  <c:v>11248.330077999999</c:v>
                </c:pt>
                <c:pt idx="20">
                  <c:v>11259.971191500001</c:v>
                </c:pt>
                <c:pt idx="21">
                  <c:v>11262.982910000001</c:v>
                </c:pt>
                <c:pt idx="22">
                  <c:v>11250.493164</c:v>
                </c:pt>
                <c:pt idx="23">
                  <c:v>16431.8115235</c:v>
                </c:pt>
                <c:pt idx="24">
                  <c:v>16464.981445500001</c:v>
                </c:pt>
                <c:pt idx="25">
                  <c:v>16395.034180000002</c:v>
                </c:pt>
                <c:pt idx="26">
                  <c:v>16420.708008000001</c:v>
                </c:pt>
                <c:pt idx="27">
                  <c:v>16362.254883</c:v>
                </c:pt>
                <c:pt idx="28">
                  <c:v>16368.732909999999</c:v>
                </c:pt>
                <c:pt idx="29">
                  <c:v>16395.262695499998</c:v>
                </c:pt>
                <c:pt idx="30">
                  <c:v>17552.583984500001</c:v>
                </c:pt>
                <c:pt idx="31">
                  <c:v>17545.355469000002</c:v>
                </c:pt>
                <c:pt idx="32">
                  <c:v>17573.198242500002</c:v>
                </c:pt>
                <c:pt idx="33">
                  <c:v>17558.379882500001</c:v>
                </c:pt>
                <c:pt idx="34">
                  <c:v>17564.5009765</c:v>
                </c:pt>
                <c:pt idx="35">
                  <c:v>17559.371094000002</c:v>
                </c:pt>
                <c:pt idx="36">
                  <c:v>12916.109863000001</c:v>
                </c:pt>
                <c:pt idx="37">
                  <c:v>12885.521484500001</c:v>
                </c:pt>
                <c:pt idx="38">
                  <c:v>12908.0424805</c:v>
                </c:pt>
                <c:pt idx="39">
                  <c:v>12892.727539</c:v>
                </c:pt>
                <c:pt idx="40">
                  <c:v>12877.8359375</c:v>
                </c:pt>
                <c:pt idx="41">
                  <c:v>12881.599609500001</c:v>
                </c:pt>
                <c:pt idx="42">
                  <c:v>12907.399414</c:v>
                </c:pt>
                <c:pt idx="43">
                  <c:v>12898.958007500001</c:v>
                </c:pt>
                <c:pt idx="44">
                  <c:v>12886.2890625</c:v>
                </c:pt>
                <c:pt idx="45">
                  <c:v>12904.4965825</c:v>
                </c:pt>
                <c:pt idx="46">
                  <c:v>12926.562012</c:v>
                </c:pt>
                <c:pt idx="47">
                  <c:v>12934.996582</c:v>
                </c:pt>
                <c:pt idx="48">
                  <c:v>12899.9692385</c:v>
                </c:pt>
                <c:pt idx="49">
                  <c:v>12897.400879000001</c:v>
                </c:pt>
                <c:pt idx="50">
                  <c:v>12918.4208985</c:v>
                </c:pt>
                <c:pt idx="51">
                  <c:v>12907.283691500001</c:v>
                </c:pt>
                <c:pt idx="52">
                  <c:v>12908.944824</c:v>
                </c:pt>
                <c:pt idx="53">
                  <c:v>8794.7382809999999</c:v>
                </c:pt>
                <c:pt idx="54">
                  <c:v>8810.040527000001</c:v>
                </c:pt>
                <c:pt idx="55">
                  <c:v>8804.955077999999</c:v>
                </c:pt>
                <c:pt idx="56">
                  <c:v>8807.1728514999995</c:v>
                </c:pt>
                <c:pt idx="57">
                  <c:v>8808.4780274999994</c:v>
                </c:pt>
                <c:pt idx="58">
                  <c:v>8811.5385744999985</c:v>
                </c:pt>
                <c:pt idx="59">
                  <c:v>8818.4492184999999</c:v>
                </c:pt>
                <c:pt idx="60">
                  <c:v>11441.572754000001</c:v>
                </c:pt>
                <c:pt idx="61">
                  <c:v>11443.619629000001</c:v>
                </c:pt>
                <c:pt idx="62">
                  <c:v>11442.528808499999</c:v>
                </c:pt>
                <c:pt idx="63">
                  <c:v>11448.770508</c:v>
                </c:pt>
                <c:pt idx="64">
                  <c:v>11438.7817385</c:v>
                </c:pt>
                <c:pt idx="65">
                  <c:v>11431.868652499999</c:v>
                </c:pt>
                <c:pt idx="66">
                  <c:v>11428.731445000001</c:v>
                </c:pt>
                <c:pt idx="67">
                  <c:v>11419.849609500001</c:v>
                </c:pt>
                <c:pt idx="68">
                  <c:v>11410.220702999999</c:v>
                </c:pt>
                <c:pt idx="69">
                  <c:v>7035.6467284999999</c:v>
                </c:pt>
                <c:pt idx="70">
                  <c:v>7042.4631344999998</c:v>
                </c:pt>
                <c:pt idx="71">
                  <c:v>7053.9541019999997</c:v>
                </c:pt>
                <c:pt idx="72">
                  <c:v>7031.0759280000002</c:v>
                </c:pt>
                <c:pt idx="73">
                  <c:v>7037.8142090000001</c:v>
                </c:pt>
                <c:pt idx="74">
                  <c:v>7036.2514650000003</c:v>
                </c:pt>
                <c:pt idx="75">
                  <c:v>7057.1926270000004</c:v>
                </c:pt>
                <c:pt idx="76">
                  <c:v>7050.53125</c:v>
                </c:pt>
                <c:pt idx="77">
                  <c:v>7040.2851565000001</c:v>
                </c:pt>
              </c:numCache>
            </c:numRef>
          </c:xVal>
          <c:yVal>
            <c:numRef>
              <c:f>' 10 models'!$G$2:$G$79</c:f>
              <c:numCache>
                <c:formatCode>General</c:formatCode>
                <c:ptCount val="78"/>
                <c:pt idx="0">
                  <c:v>15.603817248156133</c:v>
                </c:pt>
                <c:pt idx="1">
                  <c:v>15.603817248156133</c:v>
                </c:pt>
                <c:pt idx="2">
                  <c:v>15.603817248156133</c:v>
                </c:pt>
                <c:pt idx="3">
                  <c:v>15.603817248156133</c:v>
                </c:pt>
                <c:pt idx="4">
                  <c:v>15.603817248156133</c:v>
                </c:pt>
                <c:pt idx="5">
                  <c:v>15.603817248156133</c:v>
                </c:pt>
                <c:pt idx="6">
                  <c:v>15.603817248156133</c:v>
                </c:pt>
                <c:pt idx="7">
                  <c:v>15.603817248156133</c:v>
                </c:pt>
                <c:pt idx="8">
                  <c:v>15.603817248156133</c:v>
                </c:pt>
                <c:pt idx="9">
                  <c:v>15.603817248156133</c:v>
                </c:pt>
                <c:pt idx="10">
                  <c:v>15.603817248156133</c:v>
                </c:pt>
                <c:pt idx="11">
                  <c:v>15.603817248156133</c:v>
                </c:pt>
                <c:pt idx="12">
                  <c:v>15.603817248156133</c:v>
                </c:pt>
                <c:pt idx="13">
                  <c:v>15.603817248156133</c:v>
                </c:pt>
                <c:pt idx="14">
                  <c:v>15.603817248156133</c:v>
                </c:pt>
                <c:pt idx="15">
                  <c:v>15.603817248156133</c:v>
                </c:pt>
                <c:pt idx="16">
                  <c:v>15.603817248156133</c:v>
                </c:pt>
                <c:pt idx="17">
                  <c:v>15.603817248156133</c:v>
                </c:pt>
                <c:pt idx="18">
                  <c:v>15.603817248156133</c:v>
                </c:pt>
                <c:pt idx="19">
                  <c:v>15.603817248156133</c:v>
                </c:pt>
                <c:pt idx="20">
                  <c:v>15.603817248156133</c:v>
                </c:pt>
                <c:pt idx="21">
                  <c:v>15.603817248156133</c:v>
                </c:pt>
                <c:pt idx="22">
                  <c:v>15.603817248156133</c:v>
                </c:pt>
                <c:pt idx="23">
                  <c:v>15.603817248156133</c:v>
                </c:pt>
                <c:pt idx="24">
                  <c:v>15.603817248156133</c:v>
                </c:pt>
                <c:pt idx="25">
                  <c:v>15.603817248156133</c:v>
                </c:pt>
                <c:pt idx="26">
                  <c:v>15.603817248156133</c:v>
                </c:pt>
                <c:pt idx="27">
                  <c:v>15.603817248156133</c:v>
                </c:pt>
                <c:pt idx="28">
                  <c:v>15.603817248156133</c:v>
                </c:pt>
                <c:pt idx="29">
                  <c:v>15.603817248156133</c:v>
                </c:pt>
                <c:pt idx="30">
                  <c:v>15.603817248156133</c:v>
                </c:pt>
                <c:pt idx="31">
                  <c:v>15.603817248156133</c:v>
                </c:pt>
                <c:pt idx="32">
                  <c:v>15.603817248156133</c:v>
                </c:pt>
                <c:pt idx="33">
                  <c:v>15.603817248156133</c:v>
                </c:pt>
                <c:pt idx="34">
                  <c:v>15.603817248156133</c:v>
                </c:pt>
                <c:pt idx="35">
                  <c:v>15.603817248156133</c:v>
                </c:pt>
                <c:pt idx="36">
                  <c:v>15.603817248156133</c:v>
                </c:pt>
                <c:pt idx="37">
                  <c:v>15.603817248156133</c:v>
                </c:pt>
                <c:pt idx="38">
                  <c:v>15.603817248156133</c:v>
                </c:pt>
                <c:pt idx="39">
                  <c:v>15.603817248156133</c:v>
                </c:pt>
                <c:pt idx="40">
                  <c:v>15.603817248156133</c:v>
                </c:pt>
                <c:pt idx="41">
                  <c:v>15.603817248156133</c:v>
                </c:pt>
                <c:pt idx="42">
                  <c:v>15.603817248156133</c:v>
                </c:pt>
                <c:pt idx="43">
                  <c:v>15.603817248156133</c:v>
                </c:pt>
                <c:pt idx="44">
                  <c:v>15.603817248156133</c:v>
                </c:pt>
                <c:pt idx="45">
                  <c:v>15.603817248156133</c:v>
                </c:pt>
                <c:pt idx="46">
                  <c:v>15.603817248156133</c:v>
                </c:pt>
                <c:pt idx="47">
                  <c:v>15.603817248156133</c:v>
                </c:pt>
                <c:pt idx="48">
                  <c:v>15.603817248156133</c:v>
                </c:pt>
                <c:pt idx="49">
                  <c:v>15.603817248156133</c:v>
                </c:pt>
                <c:pt idx="50">
                  <c:v>15.603817248156133</c:v>
                </c:pt>
                <c:pt idx="51">
                  <c:v>15.603817248156133</c:v>
                </c:pt>
                <c:pt idx="52">
                  <c:v>15.603817248156133</c:v>
                </c:pt>
                <c:pt idx="53">
                  <c:v>15.603817248156133</c:v>
                </c:pt>
                <c:pt idx="54">
                  <c:v>15.603817248156133</c:v>
                </c:pt>
                <c:pt idx="55">
                  <c:v>15.603817248156133</c:v>
                </c:pt>
                <c:pt idx="56">
                  <c:v>15.603817248156133</c:v>
                </c:pt>
                <c:pt idx="57">
                  <c:v>15.603817248156133</c:v>
                </c:pt>
                <c:pt idx="58">
                  <c:v>15.603817248156133</c:v>
                </c:pt>
                <c:pt idx="59">
                  <c:v>15.603817248156133</c:v>
                </c:pt>
                <c:pt idx="60">
                  <c:v>15.603817248156133</c:v>
                </c:pt>
                <c:pt idx="61">
                  <c:v>15.603817248156133</c:v>
                </c:pt>
                <c:pt idx="62">
                  <c:v>15.603817248156133</c:v>
                </c:pt>
                <c:pt idx="63">
                  <c:v>15.603817248156133</c:v>
                </c:pt>
                <c:pt idx="64">
                  <c:v>15.603817248156133</c:v>
                </c:pt>
                <c:pt idx="65">
                  <c:v>15.603817248156133</c:v>
                </c:pt>
                <c:pt idx="66">
                  <c:v>15.603817248156133</c:v>
                </c:pt>
                <c:pt idx="67">
                  <c:v>15.603817248156133</c:v>
                </c:pt>
                <c:pt idx="68">
                  <c:v>15.603817248156133</c:v>
                </c:pt>
                <c:pt idx="69">
                  <c:v>15.603817248156133</c:v>
                </c:pt>
                <c:pt idx="70">
                  <c:v>15.603817248156133</c:v>
                </c:pt>
                <c:pt idx="71">
                  <c:v>15.603817248156133</c:v>
                </c:pt>
                <c:pt idx="72">
                  <c:v>15.603817248156133</c:v>
                </c:pt>
                <c:pt idx="73">
                  <c:v>15.603817248156133</c:v>
                </c:pt>
                <c:pt idx="74">
                  <c:v>15.603817248156133</c:v>
                </c:pt>
                <c:pt idx="75">
                  <c:v>15.603817248156133</c:v>
                </c:pt>
                <c:pt idx="76">
                  <c:v>15.603817248156133</c:v>
                </c:pt>
                <c:pt idx="77">
                  <c:v>15.603817248156133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20310.145508000001</c:v>
                </c:pt>
                <c:pt idx="1">
                  <c:v>20273.451172000001</c:v>
                </c:pt>
                <c:pt idx="2">
                  <c:v>20284.423827999999</c:v>
                </c:pt>
                <c:pt idx="3">
                  <c:v>20267.043945500001</c:v>
                </c:pt>
                <c:pt idx="4">
                  <c:v>20273.878906500002</c:v>
                </c:pt>
                <c:pt idx="5">
                  <c:v>20252.699218499998</c:v>
                </c:pt>
                <c:pt idx="6">
                  <c:v>20312.284179499999</c:v>
                </c:pt>
                <c:pt idx="7">
                  <c:v>20288.849609500001</c:v>
                </c:pt>
                <c:pt idx="8">
                  <c:v>13914.5947265</c:v>
                </c:pt>
                <c:pt idx="9">
                  <c:v>13896.5634765</c:v>
                </c:pt>
                <c:pt idx="10">
                  <c:v>13947.7265625</c:v>
                </c:pt>
                <c:pt idx="11">
                  <c:v>13934.237793</c:v>
                </c:pt>
                <c:pt idx="12">
                  <c:v>13937.0356445</c:v>
                </c:pt>
                <c:pt idx="13">
                  <c:v>13931.541015499999</c:v>
                </c:pt>
                <c:pt idx="14">
                  <c:v>13959.498047000001</c:v>
                </c:pt>
                <c:pt idx="15">
                  <c:v>11250.3320315</c:v>
                </c:pt>
                <c:pt idx="16">
                  <c:v>11295.800293</c:v>
                </c:pt>
                <c:pt idx="17">
                  <c:v>11267.038086</c:v>
                </c:pt>
                <c:pt idx="18">
                  <c:v>11262.175293</c:v>
                </c:pt>
                <c:pt idx="19">
                  <c:v>11248.330077999999</c:v>
                </c:pt>
                <c:pt idx="20">
                  <c:v>11259.971191500001</c:v>
                </c:pt>
                <c:pt idx="21">
                  <c:v>11262.982910000001</c:v>
                </c:pt>
                <c:pt idx="22">
                  <c:v>11250.493164</c:v>
                </c:pt>
                <c:pt idx="23">
                  <c:v>16431.8115235</c:v>
                </c:pt>
                <c:pt idx="24">
                  <c:v>16464.981445500001</c:v>
                </c:pt>
                <c:pt idx="25">
                  <c:v>16395.034180000002</c:v>
                </c:pt>
                <c:pt idx="26">
                  <c:v>16420.708008000001</c:v>
                </c:pt>
                <c:pt idx="27">
                  <c:v>16362.254883</c:v>
                </c:pt>
                <c:pt idx="28">
                  <c:v>16368.732909999999</c:v>
                </c:pt>
                <c:pt idx="29">
                  <c:v>16395.262695499998</c:v>
                </c:pt>
                <c:pt idx="30">
                  <c:v>17552.583984500001</c:v>
                </c:pt>
                <c:pt idx="31">
                  <c:v>17545.355469000002</c:v>
                </c:pt>
                <c:pt idx="32">
                  <c:v>17573.198242500002</c:v>
                </c:pt>
                <c:pt idx="33">
                  <c:v>17558.379882500001</c:v>
                </c:pt>
                <c:pt idx="34">
                  <c:v>17564.5009765</c:v>
                </c:pt>
                <c:pt idx="35">
                  <c:v>17559.371094000002</c:v>
                </c:pt>
                <c:pt idx="36">
                  <c:v>12916.109863000001</c:v>
                </c:pt>
                <c:pt idx="37">
                  <c:v>12885.521484500001</c:v>
                </c:pt>
                <c:pt idx="38">
                  <c:v>12908.0424805</c:v>
                </c:pt>
                <c:pt idx="39">
                  <c:v>12892.727539</c:v>
                </c:pt>
                <c:pt idx="40">
                  <c:v>12877.8359375</c:v>
                </c:pt>
                <c:pt idx="41">
                  <c:v>12881.599609500001</c:v>
                </c:pt>
                <c:pt idx="42">
                  <c:v>12907.399414</c:v>
                </c:pt>
                <c:pt idx="43">
                  <c:v>12898.958007500001</c:v>
                </c:pt>
                <c:pt idx="44">
                  <c:v>12886.2890625</c:v>
                </c:pt>
                <c:pt idx="45">
                  <c:v>12904.4965825</c:v>
                </c:pt>
                <c:pt idx="46">
                  <c:v>12926.562012</c:v>
                </c:pt>
                <c:pt idx="47">
                  <c:v>12934.996582</c:v>
                </c:pt>
                <c:pt idx="48">
                  <c:v>12899.9692385</c:v>
                </c:pt>
                <c:pt idx="49">
                  <c:v>12897.400879000001</c:v>
                </c:pt>
                <c:pt idx="50">
                  <c:v>12918.4208985</c:v>
                </c:pt>
                <c:pt idx="51">
                  <c:v>12907.283691500001</c:v>
                </c:pt>
                <c:pt idx="52">
                  <c:v>12908.944824</c:v>
                </c:pt>
                <c:pt idx="53">
                  <c:v>8794.7382809999999</c:v>
                </c:pt>
                <c:pt idx="54">
                  <c:v>8810.040527000001</c:v>
                </c:pt>
                <c:pt idx="55">
                  <c:v>8804.955077999999</c:v>
                </c:pt>
                <c:pt idx="56">
                  <c:v>8807.1728514999995</c:v>
                </c:pt>
                <c:pt idx="57">
                  <c:v>8808.4780274999994</c:v>
                </c:pt>
                <c:pt idx="58">
                  <c:v>8811.5385744999985</c:v>
                </c:pt>
                <c:pt idx="59">
                  <c:v>8818.4492184999999</c:v>
                </c:pt>
                <c:pt idx="60">
                  <c:v>11441.572754000001</c:v>
                </c:pt>
                <c:pt idx="61">
                  <c:v>11443.619629000001</c:v>
                </c:pt>
                <c:pt idx="62">
                  <c:v>11442.528808499999</c:v>
                </c:pt>
                <c:pt idx="63">
                  <c:v>11448.770508</c:v>
                </c:pt>
                <c:pt idx="64">
                  <c:v>11438.7817385</c:v>
                </c:pt>
                <c:pt idx="65">
                  <c:v>11431.868652499999</c:v>
                </c:pt>
                <c:pt idx="66">
                  <c:v>11428.731445000001</c:v>
                </c:pt>
                <c:pt idx="67">
                  <c:v>11419.849609500001</c:v>
                </c:pt>
                <c:pt idx="68">
                  <c:v>11410.220702999999</c:v>
                </c:pt>
                <c:pt idx="69">
                  <c:v>7035.6467284999999</c:v>
                </c:pt>
                <c:pt idx="70">
                  <c:v>7042.4631344999998</c:v>
                </c:pt>
                <c:pt idx="71">
                  <c:v>7053.9541019999997</c:v>
                </c:pt>
                <c:pt idx="72">
                  <c:v>7031.0759280000002</c:v>
                </c:pt>
                <c:pt idx="73">
                  <c:v>7037.8142090000001</c:v>
                </c:pt>
                <c:pt idx="74">
                  <c:v>7036.2514650000003</c:v>
                </c:pt>
                <c:pt idx="75">
                  <c:v>7057.1926270000004</c:v>
                </c:pt>
                <c:pt idx="76">
                  <c:v>7050.53125</c:v>
                </c:pt>
                <c:pt idx="77">
                  <c:v>7040.2851565000001</c:v>
                </c:pt>
              </c:numCache>
            </c:numRef>
          </c:xVal>
          <c:yVal>
            <c:numRef>
              <c:f>' 10 models'!$H$2:$H$79</c:f>
              <c:numCache>
                <c:formatCode>General</c:formatCode>
                <c:ptCount val="78"/>
                <c:pt idx="0">
                  <c:v>178.00046218774105</c:v>
                </c:pt>
                <c:pt idx="1">
                  <c:v>178.00046218774105</c:v>
                </c:pt>
                <c:pt idx="2">
                  <c:v>178.00046218774105</c:v>
                </c:pt>
                <c:pt idx="3">
                  <c:v>178.00046218774105</c:v>
                </c:pt>
                <c:pt idx="4">
                  <c:v>178.00046218774105</c:v>
                </c:pt>
                <c:pt idx="5">
                  <c:v>178.00046218774105</c:v>
                </c:pt>
                <c:pt idx="6">
                  <c:v>178.00046218774105</c:v>
                </c:pt>
                <c:pt idx="7">
                  <c:v>178.00046218774105</c:v>
                </c:pt>
                <c:pt idx="8">
                  <c:v>178.00046218774105</c:v>
                </c:pt>
                <c:pt idx="9">
                  <c:v>178.00046218774105</c:v>
                </c:pt>
                <c:pt idx="10">
                  <c:v>178.00046218774105</c:v>
                </c:pt>
                <c:pt idx="11">
                  <c:v>178.00046218774105</c:v>
                </c:pt>
                <c:pt idx="12">
                  <c:v>178.00046218774105</c:v>
                </c:pt>
                <c:pt idx="13">
                  <c:v>178.00046218774105</c:v>
                </c:pt>
                <c:pt idx="14">
                  <c:v>178.00046218774105</c:v>
                </c:pt>
                <c:pt idx="15">
                  <c:v>178.00046218774105</c:v>
                </c:pt>
                <c:pt idx="16">
                  <c:v>178.00046218774105</c:v>
                </c:pt>
                <c:pt idx="17">
                  <c:v>178.00046218774105</c:v>
                </c:pt>
                <c:pt idx="18">
                  <c:v>178.00046218774105</c:v>
                </c:pt>
                <c:pt idx="19">
                  <c:v>178.00046218774105</c:v>
                </c:pt>
                <c:pt idx="20">
                  <c:v>178.00046218774105</c:v>
                </c:pt>
                <c:pt idx="21">
                  <c:v>178.00046218774105</c:v>
                </c:pt>
                <c:pt idx="22">
                  <c:v>178.00046218774105</c:v>
                </c:pt>
                <c:pt idx="23">
                  <c:v>178.00046218774105</c:v>
                </c:pt>
                <c:pt idx="24">
                  <c:v>178.00046218774105</c:v>
                </c:pt>
                <c:pt idx="25">
                  <c:v>178.00046218774105</c:v>
                </c:pt>
                <c:pt idx="26">
                  <c:v>178.00046218774105</c:v>
                </c:pt>
                <c:pt idx="27">
                  <c:v>178.00046218774105</c:v>
                </c:pt>
                <c:pt idx="28">
                  <c:v>178.00046218774105</c:v>
                </c:pt>
                <c:pt idx="29">
                  <c:v>178.00046218774105</c:v>
                </c:pt>
                <c:pt idx="30">
                  <c:v>178.00046218774105</c:v>
                </c:pt>
                <c:pt idx="31">
                  <c:v>178.00046218774105</c:v>
                </c:pt>
                <c:pt idx="32">
                  <c:v>178.00046218774105</c:v>
                </c:pt>
                <c:pt idx="33">
                  <c:v>178.00046218774105</c:v>
                </c:pt>
                <c:pt idx="34">
                  <c:v>178.00046218774105</c:v>
                </c:pt>
                <c:pt idx="35">
                  <c:v>178.00046218774105</c:v>
                </c:pt>
                <c:pt idx="36">
                  <c:v>178.00046218774105</c:v>
                </c:pt>
                <c:pt idx="37">
                  <c:v>178.00046218774105</c:v>
                </c:pt>
                <c:pt idx="38">
                  <c:v>178.00046218774105</c:v>
                </c:pt>
                <c:pt idx="39">
                  <c:v>178.00046218774105</c:v>
                </c:pt>
                <c:pt idx="40">
                  <c:v>178.00046218774105</c:v>
                </c:pt>
                <c:pt idx="41">
                  <c:v>178.00046218774105</c:v>
                </c:pt>
                <c:pt idx="42">
                  <c:v>178.00046218774105</c:v>
                </c:pt>
                <c:pt idx="43">
                  <c:v>178.00046218774105</c:v>
                </c:pt>
                <c:pt idx="44">
                  <c:v>178.00046218774105</c:v>
                </c:pt>
                <c:pt idx="45">
                  <c:v>178.00046218774105</c:v>
                </c:pt>
                <c:pt idx="46">
                  <c:v>178.00046218774105</c:v>
                </c:pt>
                <c:pt idx="47">
                  <c:v>178.00046218774105</c:v>
                </c:pt>
                <c:pt idx="48">
                  <c:v>178.00046218774105</c:v>
                </c:pt>
                <c:pt idx="49">
                  <c:v>178.00046218774105</c:v>
                </c:pt>
                <c:pt idx="50">
                  <c:v>178.00046218774105</c:v>
                </c:pt>
                <c:pt idx="51">
                  <c:v>178.00046218774105</c:v>
                </c:pt>
                <c:pt idx="52">
                  <c:v>178.00046218774105</c:v>
                </c:pt>
                <c:pt idx="53">
                  <c:v>178.00046218774105</c:v>
                </c:pt>
                <c:pt idx="54">
                  <c:v>178.00046218774105</c:v>
                </c:pt>
                <c:pt idx="55">
                  <c:v>178.00046218774105</c:v>
                </c:pt>
                <c:pt idx="56">
                  <c:v>178.00046218774105</c:v>
                </c:pt>
                <c:pt idx="57">
                  <c:v>178.00046218774105</c:v>
                </c:pt>
                <c:pt idx="58">
                  <c:v>178.00046218774105</c:v>
                </c:pt>
                <c:pt idx="59">
                  <c:v>178.00046218774105</c:v>
                </c:pt>
                <c:pt idx="60">
                  <c:v>178.00046218774105</c:v>
                </c:pt>
                <c:pt idx="61">
                  <c:v>178.00046218774105</c:v>
                </c:pt>
                <c:pt idx="62">
                  <c:v>178.00046218774105</c:v>
                </c:pt>
                <c:pt idx="63">
                  <c:v>178.00046218774105</c:v>
                </c:pt>
                <c:pt idx="64">
                  <c:v>178.00046218774105</c:v>
                </c:pt>
                <c:pt idx="65">
                  <c:v>178.00046218774105</c:v>
                </c:pt>
                <c:pt idx="66">
                  <c:v>178.00046218774105</c:v>
                </c:pt>
                <c:pt idx="67">
                  <c:v>178.00046218774105</c:v>
                </c:pt>
                <c:pt idx="68">
                  <c:v>178.00046218774105</c:v>
                </c:pt>
                <c:pt idx="69">
                  <c:v>178.00046218774105</c:v>
                </c:pt>
                <c:pt idx="70">
                  <c:v>178.00046218774105</c:v>
                </c:pt>
                <c:pt idx="71">
                  <c:v>178.00046218774105</c:v>
                </c:pt>
                <c:pt idx="72">
                  <c:v>178.00046218774105</c:v>
                </c:pt>
                <c:pt idx="73">
                  <c:v>178.00046218774105</c:v>
                </c:pt>
                <c:pt idx="74">
                  <c:v>178.00046218774105</c:v>
                </c:pt>
                <c:pt idx="75">
                  <c:v>178.00046218774105</c:v>
                </c:pt>
                <c:pt idx="76">
                  <c:v>178.00046218774105</c:v>
                </c:pt>
                <c:pt idx="77">
                  <c:v>178.00046218774105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20310.145508000001</c:v>
                </c:pt>
                <c:pt idx="1">
                  <c:v>20273.451172000001</c:v>
                </c:pt>
                <c:pt idx="2">
                  <c:v>20284.423827999999</c:v>
                </c:pt>
                <c:pt idx="3">
                  <c:v>20267.043945500001</c:v>
                </c:pt>
                <c:pt idx="4">
                  <c:v>20273.878906500002</c:v>
                </c:pt>
                <c:pt idx="5">
                  <c:v>20252.699218499998</c:v>
                </c:pt>
                <c:pt idx="6">
                  <c:v>20312.284179499999</c:v>
                </c:pt>
                <c:pt idx="7">
                  <c:v>20288.849609500001</c:v>
                </c:pt>
                <c:pt idx="8">
                  <c:v>13914.5947265</c:v>
                </c:pt>
                <c:pt idx="9">
                  <c:v>13896.5634765</c:v>
                </c:pt>
                <c:pt idx="10">
                  <c:v>13947.7265625</c:v>
                </c:pt>
                <c:pt idx="11">
                  <c:v>13934.237793</c:v>
                </c:pt>
                <c:pt idx="12">
                  <c:v>13937.0356445</c:v>
                </c:pt>
                <c:pt idx="13">
                  <c:v>13931.541015499999</c:v>
                </c:pt>
                <c:pt idx="14">
                  <c:v>13959.498047000001</c:v>
                </c:pt>
                <c:pt idx="15">
                  <c:v>11250.3320315</c:v>
                </c:pt>
                <c:pt idx="16">
                  <c:v>11295.800293</c:v>
                </c:pt>
                <c:pt idx="17">
                  <c:v>11267.038086</c:v>
                </c:pt>
                <c:pt idx="18">
                  <c:v>11262.175293</c:v>
                </c:pt>
                <c:pt idx="19">
                  <c:v>11248.330077999999</c:v>
                </c:pt>
                <c:pt idx="20">
                  <c:v>11259.971191500001</c:v>
                </c:pt>
                <c:pt idx="21">
                  <c:v>11262.982910000001</c:v>
                </c:pt>
                <c:pt idx="22">
                  <c:v>11250.493164</c:v>
                </c:pt>
                <c:pt idx="23">
                  <c:v>16431.8115235</c:v>
                </c:pt>
                <c:pt idx="24">
                  <c:v>16464.981445500001</c:v>
                </c:pt>
                <c:pt idx="25">
                  <c:v>16395.034180000002</c:v>
                </c:pt>
                <c:pt idx="26">
                  <c:v>16420.708008000001</c:v>
                </c:pt>
                <c:pt idx="27">
                  <c:v>16362.254883</c:v>
                </c:pt>
                <c:pt idx="28">
                  <c:v>16368.732909999999</c:v>
                </c:pt>
                <c:pt idx="29">
                  <c:v>16395.262695499998</c:v>
                </c:pt>
                <c:pt idx="30">
                  <c:v>17552.583984500001</c:v>
                </c:pt>
                <c:pt idx="31">
                  <c:v>17545.355469000002</c:v>
                </c:pt>
                <c:pt idx="32">
                  <c:v>17573.198242500002</c:v>
                </c:pt>
                <c:pt idx="33">
                  <c:v>17558.379882500001</c:v>
                </c:pt>
                <c:pt idx="34">
                  <c:v>17564.5009765</c:v>
                </c:pt>
                <c:pt idx="35">
                  <c:v>17559.371094000002</c:v>
                </c:pt>
                <c:pt idx="36">
                  <c:v>12916.109863000001</c:v>
                </c:pt>
                <c:pt idx="37">
                  <c:v>12885.521484500001</c:v>
                </c:pt>
                <c:pt idx="38">
                  <c:v>12908.0424805</c:v>
                </c:pt>
                <c:pt idx="39">
                  <c:v>12892.727539</c:v>
                </c:pt>
                <c:pt idx="40">
                  <c:v>12877.8359375</c:v>
                </c:pt>
                <c:pt idx="41">
                  <c:v>12881.599609500001</c:v>
                </c:pt>
                <c:pt idx="42">
                  <c:v>12907.399414</c:v>
                </c:pt>
                <c:pt idx="43">
                  <c:v>12898.958007500001</c:v>
                </c:pt>
                <c:pt idx="44">
                  <c:v>12886.2890625</c:v>
                </c:pt>
                <c:pt idx="45">
                  <c:v>12904.4965825</c:v>
                </c:pt>
                <c:pt idx="46">
                  <c:v>12926.562012</c:v>
                </c:pt>
                <c:pt idx="47">
                  <c:v>12934.996582</c:v>
                </c:pt>
                <c:pt idx="48">
                  <c:v>12899.9692385</c:v>
                </c:pt>
                <c:pt idx="49">
                  <c:v>12897.400879000001</c:v>
                </c:pt>
                <c:pt idx="50">
                  <c:v>12918.4208985</c:v>
                </c:pt>
                <c:pt idx="51">
                  <c:v>12907.283691500001</c:v>
                </c:pt>
                <c:pt idx="52">
                  <c:v>12908.944824</c:v>
                </c:pt>
                <c:pt idx="53">
                  <c:v>8794.7382809999999</c:v>
                </c:pt>
                <c:pt idx="54">
                  <c:v>8810.040527000001</c:v>
                </c:pt>
                <c:pt idx="55">
                  <c:v>8804.955077999999</c:v>
                </c:pt>
                <c:pt idx="56">
                  <c:v>8807.1728514999995</c:v>
                </c:pt>
                <c:pt idx="57">
                  <c:v>8808.4780274999994</c:v>
                </c:pt>
                <c:pt idx="58">
                  <c:v>8811.5385744999985</c:v>
                </c:pt>
                <c:pt idx="59">
                  <c:v>8818.4492184999999</c:v>
                </c:pt>
                <c:pt idx="60">
                  <c:v>11441.572754000001</c:v>
                </c:pt>
                <c:pt idx="61">
                  <c:v>11443.619629000001</c:v>
                </c:pt>
                <c:pt idx="62">
                  <c:v>11442.528808499999</c:v>
                </c:pt>
                <c:pt idx="63">
                  <c:v>11448.770508</c:v>
                </c:pt>
                <c:pt idx="64">
                  <c:v>11438.7817385</c:v>
                </c:pt>
                <c:pt idx="65">
                  <c:v>11431.868652499999</c:v>
                </c:pt>
                <c:pt idx="66">
                  <c:v>11428.731445000001</c:v>
                </c:pt>
                <c:pt idx="67">
                  <c:v>11419.849609500001</c:v>
                </c:pt>
                <c:pt idx="68">
                  <c:v>11410.220702999999</c:v>
                </c:pt>
                <c:pt idx="69">
                  <c:v>7035.6467284999999</c:v>
                </c:pt>
                <c:pt idx="70">
                  <c:v>7042.4631344999998</c:v>
                </c:pt>
                <c:pt idx="71">
                  <c:v>7053.9541019999997</c:v>
                </c:pt>
                <c:pt idx="72">
                  <c:v>7031.0759280000002</c:v>
                </c:pt>
                <c:pt idx="73">
                  <c:v>7037.8142090000001</c:v>
                </c:pt>
                <c:pt idx="74">
                  <c:v>7036.2514650000003</c:v>
                </c:pt>
                <c:pt idx="75">
                  <c:v>7057.1926270000004</c:v>
                </c:pt>
                <c:pt idx="76">
                  <c:v>7050.53125</c:v>
                </c:pt>
                <c:pt idx="77">
                  <c:v>7040.2851565000001</c:v>
                </c:pt>
              </c:numCache>
            </c:numRef>
          </c:xVal>
          <c:yVal>
            <c:numRef>
              <c:f>' 10 models'!$I$2:$I$79</c:f>
              <c:numCache>
                <c:formatCode>General</c:formatCode>
                <c:ptCount val="78"/>
                <c:pt idx="0">
                  <c:v>96.802139717948592</c:v>
                </c:pt>
                <c:pt idx="1">
                  <c:v>96.802139717948592</c:v>
                </c:pt>
                <c:pt idx="2">
                  <c:v>96.802139717948592</c:v>
                </c:pt>
                <c:pt idx="3">
                  <c:v>96.802139717948592</c:v>
                </c:pt>
                <c:pt idx="4">
                  <c:v>96.802139717948592</c:v>
                </c:pt>
                <c:pt idx="5">
                  <c:v>96.802139717948592</c:v>
                </c:pt>
                <c:pt idx="6">
                  <c:v>96.802139717948592</c:v>
                </c:pt>
                <c:pt idx="7">
                  <c:v>96.802139717948592</c:v>
                </c:pt>
                <c:pt idx="8">
                  <c:v>96.802139717948592</c:v>
                </c:pt>
                <c:pt idx="9">
                  <c:v>96.802139717948592</c:v>
                </c:pt>
                <c:pt idx="10">
                  <c:v>96.802139717948592</c:v>
                </c:pt>
                <c:pt idx="11">
                  <c:v>96.802139717948592</c:v>
                </c:pt>
                <c:pt idx="12">
                  <c:v>96.802139717948592</c:v>
                </c:pt>
                <c:pt idx="13">
                  <c:v>96.802139717948592</c:v>
                </c:pt>
                <c:pt idx="14">
                  <c:v>96.802139717948592</c:v>
                </c:pt>
                <c:pt idx="15">
                  <c:v>96.802139717948592</c:v>
                </c:pt>
                <c:pt idx="16">
                  <c:v>96.802139717948592</c:v>
                </c:pt>
                <c:pt idx="17">
                  <c:v>96.802139717948592</c:v>
                </c:pt>
                <c:pt idx="18">
                  <c:v>96.802139717948592</c:v>
                </c:pt>
                <c:pt idx="19">
                  <c:v>96.802139717948592</c:v>
                </c:pt>
                <c:pt idx="20">
                  <c:v>96.802139717948592</c:v>
                </c:pt>
                <c:pt idx="21">
                  <c:v>96.802139717948592</c:v>
                </c:pt>
                <c:pt idx="22">
                  <c:v>96.802139717948592</c:v>
                </c:pt>
                <c:pt idx="23">
                  <c:v>96.802139717948592</c:v>
                </c:pt>
                <c:pt idx="24">
                  <c:v>96.802139717948592</c:v>
                </c:pt>
                <c:pt idx="25">
                  <c:v>96.802139717948592</c:v>
                </c:pt>
                <c:pt idx="26">
                  <c:v>96.802139717948592</c:v>
                </c:pt>
                <c:pt idx="27">
                  <c:v>96.802139717948592</c:v>
                </c:pt>
                <c:pt idx="28">
                  <c:v>96.802139717948592</c:v>
                </c:pt>
                <c:pt idx="29">
                  <c:v>96.802139717948592</c:v>
                </c:pt>
                <c:pt idx="30">
                  <c:v>96.802139717948592</c:v>
                </c:pt>
                <c:pt idx="31">
                  <c:v>96.802139717948592</c:v>
                </c:pt>
                <c:pt idx="32">
                  <c:v>96.802139717948592</c:v>
                </c:pt>
                <c:pt idx="33">
                  <c:v>96.802139717948592</c:v>
                </c:pt>
                <c:pt idx="34">
                  <c:v>96.802139717948592</c:v>
                </c:pt>
                <c:pt idx="35">
                  <c:v>96.802139717948592</c:v>
                </c:pt>
                <c:pt idx="36">
                  <c:v>96.802139717948592</c:v>
                </c:pt>
                <c:pt idx="37">
                  <c:v>96.802139717948592</c:v>
                </c:pt>
                <c:pt idx="38">
                  <c:v>96.802139717948592</c:v>
                </c:pt>
                <c:pt idx="39">
                  <c:v>96.802139717948592</c:v>
                </c:pt>
                <c:pt idx="40">
                  <c:v>96.802139717948592</c:v>
                </c:pt>
                <c:pt idx="41">
                  <c:v>96.802139717948592</c:v>
                </c:pt>
                <c:pt idx="42">
                  <c:v>96.802139717948592</c:v>
                </c:pt>
                <c:pt idx="43">
                  <c:v>96.802139717948592</c:v>
                </c:pt>
                <c:pt idx="44">
                  <c:v>96.802139717948592</c:v>
                </c:pt>
                <c:pt idx="45">
                  <c:v>96.802139717948592</c:v>
                </c:pt>
                <c:pt idx="46">
                  <c:v>96.802139717948592</c:v>
                </c:pt>
                <c:pt idx="47">
                  <c:v>96.802139717948592</c:v>
                </c:pt>
                <c:pt idx="48">
                  <c:v>96.802139717948592</c:v>
                </c:pt>
                <c:pt idx="49">
                  <c:v>96.802139717948592</c:v>
                </c:pt>
                <c:pt idx="50">
                  <c:v>96.802139717948592</c:v>
                </c:pt>
                <c:pt idx="51">
                  <c:v>96.802139717948592</c:v>
                </c:pt>
                <c:pt idx="52">
                  <c:v>96.802139717948592</c:v>
                </c:pt>
                <c:pt idx="53">
                  <c:v>96.802139717948592</c:v>
                </c:pt>
                <c:pt idx="54">
                  <c:v>96.802139717948592</c:v>
                </c:pt>
                <c:pt idx="55">
                  <c:v>96.802139717948592</c:v>
                </c:pt>
                <c:pt idx="56">
                  <c:v>96.802139717948592</c:v>
                </c:pt>
                <c:pt idx="57">
                  <c:v>96.802139717948592</c:v>
                </c:pt>
                <c:pt idx="58">
                  <c:v>96.802139717948592</c:v>
                </c:pt>
                <c:pt idx="59">
                  <c:v>96.802139717948592</c:v>
                </c:pt>
                <c:pt idx="60">
                  <c:v>96.802139717948592</c:v>
                </c:pt>
                <c:pt idx="61">
                  <c:v>96.802139717948592</c:v>
                </c:pt>
                <c:pt idx="62">
                  <c:v>96.802139717948592</c:v>
                </c:pt>
                <c:pt idx="63">
                  <c:v>96.802139717948592</c:v>
                </c:pt>
                <c:pt idx="64">
                  <c:v>96.802139717948592</c:v>
                </c:pt>
                <c:pt idx="65">
                  <c:v>96.802139717948592</c:v>
                </c:pt>
                <c:pt idx="66">
                  <c:v>96.802139717948592</c:v>
                </c:pt>
                <c:pt idx="67">
                  <c:v>96.802139717948592</c:v>
                </c:pt>
                <c:pt idx="68">
                  <c:v>96.802139717948592</c:v>
                </c:pt>
                <c:pt idx="69">
                  <c:v>96.802139717948592</c:v>
                </c:pt>
                <c:pt idx="70">
                  <c:v>96.802139717948592</c:v>
                </c:pt>
                <c:pt idx="71">
                  <c:v>96.802139717948592</c:v>
                </c:pt>
                <c:pt idx="72">
                  <c:v>96.802139717948592</c:v>
                </c:pt>
                <c:pt idx="73">
                  <c:v>96.802139717948592</c:v>
                </c:pt>
                <c:pt idx="74">
                  <c:v>96.802139717948592</c:v>
                </c:pt>
                <c:pt idx="75">
                  <c:v>96.802139717948592</c:v>
                </c:pt>
                <c:pt idx="76">
                  <c:v>96.802139717948592</c:v>
                </c:pt>
                <c:pt idx="77">
                  <c:v>96.802139717948592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249120"/>
        <c:axId val="620249512"/>
      </c:scatterChart>
      <c:valAx>
        <c:axId val="620249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0249512"/>
        <c:crosses val="autoZero"/>
        <c:crossBetween val="midCat"/>
      </c:valAx>
      <c:valAx>
        <c:axId val="62024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0249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 contours'!$D$2:$D$84</c:f>
              <c:numCache>
                <c:formatCode>General</c:formatCode>
                <c:ptCount val="83"/>
                <c:pt idx="0">
                  <c:v>509.685699</c:v>
                </c:pt>
                <c:pt idx="1">
                  <c:v>509.11807299999998</c:v>
                </c:pt>
                <c:pt idx="2">
                  <c:v>509.29693600000002</c:v>
                </c:pt>
                <c:pt idx="3">
                  <c:v>508.76721199999997</c:v>
                </c:pt>
                <c:pt idx="4">
                  <c:v>508.86025999999998</c:v>
                </c:pt>
                <c:pt idx="5">
                  <c:v>508.39166299999999</c:v>
                </c:pt>
                <c:pt idx="6">
                  <c:v>509.57800300000002</c:v>
                </c:pt>
                <c:pt idx="7">
                  <c:v>509.34548999999998</c:v>
                </c:pt>
                <c:pt idx="8">
                  <c:v>420.27600100000001</c:v>
                </c:pt>
                <c:pt idx="9">
                  <c:v>419.88351399999999</c:v>
                </c:pt>
                <c:pt idx="10">
                  <c:v>420.93859900000001</c:v>
                </c:pt>
                <c:pt idx="11">
                  <c:v>421.18908699999997</c:v>
                </c:pt>
                <c:pt idx="12">
                  <c:v>420.84918199999998</c:v>
                </c:pt>
                <c:pt idx="13">
                  <c:v>420.58251999999999</c:v>
                </c:pt>
                <c:pt idx="14">
                  <c:v>420.84948700000001</c:v>
                </c:pt>
                <c:pt idx="15">
                  <c:v>421.55630500000001</c:v>
                </c:pt>
                <c:pt idx="16">
                  <c:v>377.23956299999998</c:v>
                </c:pt>
                <c:pt idx="17">
                  <c:v>378.84759500000001</c:v>
                </c:pt>
                <c:pt idx="18">
                  <c:v>377.630157</c:v>
                </c:pt>
                <c:pt idx="19">
                  <c:v>377.549103</c:v>
                </c:pt>
                <c:pt idx="20">
                  <c:v>377.14874300000002</c:v>
                </c:pt>
                <c:pt idx="21">
                  <c:v>377.39953600000001</c:v>
                </c:pt>
                <c:pt idx="22">
                  <c:v>377.57650799999999</c:v>
                </c:pt>
                <c:pt idx="23">
                  <c:v>377.11547899999999</c:v>
                </c:pt>
                <c:pt idx="24">
                  <c:v>480.529877</c:v>
                </c:pt>
                <c:pt idx="25">
                  <c:v>481.16564899999997</c:v>
                </c:pt>
                <c:pt idx="26">
                  <c:v>480.69751000000002</c:v>
                </c:pt>
                <c:pt idx="27">
                  <c:v>479.65096999999997</c:v>
                </c:pt>
                <c:pt idx="28">
                  <c:v>479.99423200000001</c:v>
                </c:pt>
                <c:pt idx="29">
                  <c:v>479.18087800000001</c:v>
                </c:pt>
                <c:pt idx="30">
                  <c:v>479.36587500000002</c:v>
                </c:pt>
                <c:pt idx="31">
                  <c:v>479.77508499999999</c:v>
                </c:pt>
                <c:pt idx="32">
                  <c:v>481.020264</c:v>
                </c:pt>
                <c:pt idx="33">
                  <c:v>481.67889400000001</c:v>
                </c:pt>
                <c:pt idx="34">
                  <c:v>482.87683099999998</c:v>
                </c:pt>
                <c:pt idx="35">
                  <c:v>480.64529399999998</c:v>
                </c:pt>
                <c:pt idx="36">
                  <c:v>481.53949</c:v>
                </c:pt>
                <c:pt idx="37">
                  <c:v>481.25933800000001</c:v>
                </c:pt>
                <c:pt idx="38">
                  <c:v>481.437408</c:v>
                </c:pt>
                <c:pt idx="39">
                  <c:v>481.42791699999998</c:v>
                </c:pt>
                <c:pt idx="40">
                  <c:v>424.35320999999999</c:v>
                </c:pt>
                <c:pt idx="41">
                  <c:v>423.83758499999999</c:v>
                </c:pt>
                <c:pt idx="42">
                  <c:v>424.65216099999998</c:v>
                </c:pt>
                <c:pt idx="43">
                  <c:v>423.796021</c:v>
                </c:pt>
                <c:pt idx="44">
                  <c:v>423.33090199999998</c:v>
                </c:pt>
                <c:pt idx="45">
                  <c:v>423.55096400000002</c:v>
                </c:pt>
                <c:pt idx="46">
                  <c:v>424.273438</c:v>
                </c:pt>
                <c:pt idx="47">
                  <c:v>424.40768400000002</c:v>
                </c:pt>
                <c:pt idx="48">
                  <c:v>424.00585899999999</c:v>
                </c:pt>
                <c:pt idx="49">
                  <c:v>422.39645400000001</c:v>
                </c:pt>
                <c:pt idx="50">
                  <c:v>422.78518700000001</c:v>
                </c:pt>
                <c:pt idx="51">
                  <c:v>422.87570199999999</c:v>
                </c:pt>
                <c:pt idx="52">
                  <c:v>422.34075899999999</c:v>
                </c:pt>
                <c:pt idx="53">
                  <c:v>422.332581</c:v>
                </c:pt>
                <c:pt idx="54">
                  <c:v>422.43737800000002</c:v>
                </c:pt>
                <c:pt idx="55">
                  <c:v>423.213593</c:v>
                </c:pt>
                <c:pt idx="56">
                  <c:v>422.42263800000001</c:v>
                </c:pt>
                <c:pt idx="57">
                  <c:v>422.781677</c:v>
                </c:pt>
                <c:pt idx="58">
                  <c:v>335.87673999999998</c:v>
                </c:pt>
                <c:pt idx="59">
                  <c:v>336.35867300000001</c:v>
                </c:pt>
                <c:pt idx="60">
                  <c:v>335.88262900000001</c:v>
                </c:pt>
                <c:pt idx="61">
                  <c:v>336.014343</c:v>
                </c:pt>
                <c:pt idx="62">
                  <c:v>336.19885299999999</c:v>
                </c:pt>
                <c:pt idx="63">
                  <c:v>336.29486100000003</c:v>
                </c:pt>
                <c:pt idx="64">
                  <c:v>336.65429699999999</c:v>
                </c:pt>
                <c:pt idx="65">
                  <c:v>392.67214999999999</c:v>
                </c:pt>
                <c:pt idx="66">
                  <c:v>393.01001000000002</c:v>
                </c:pt>
                <c:pt idx="67">
                  <c:v>393.02761800000002</c:v>
                </c:pt>
                <c:pt idx="68">
                  <c:v>392.888733</c:v>
                </c:pt>
                <c:pt idx="69">
                  <c:v>392.70333900000003</c:v>
                </c:pt>
                <c:pt idx="70">
                  <c:v>392.57037400000002</c:v>
                </c:pt>
                <c:pt idx="71">
                  <c:v>392.45654300000001</c:v>
                </c:pt>
                <c:pt idx="72">
                  <c:v>392.26660199999998</c:v>
                </c:pt>
                <c:pt idx="73">
                  <c:v>392.15643299999999</c:v>
                </c:pt>
                <c:pt idx="74">
                  <c:v>301.929596</c:v>
                </c:pt>
                <c:pt idx="75">
                  <c:v>302.18353300000001</c:v>
                </c:pt>
                <c:pt idx="76">
                  <c:v>302.54641700000002</c:v>
                </c:pt>
                <c:pt idx="77">
                  <c:v>301.56555200000003</c:v>
                </c:pt>
                <c:pt idx="78">
                  <c:v>301.81964099999999</c:v>
                </c:pt>
                <c:pt idx="79">
                  <c:v>301.94168100000002</c:v>
                </c:pt>
                <c:pt idx="80">
                  <c:v>303.002655</c:v>
                </c:pt>
                <c:pt idx="81">
                  <c:v>302.66790800000001</c:v>
                </c:pt>
                <c:pt idx="82">
                  <c:v>302.35079999999999</c:v>
                </c:pt>
              </c:numCache>
            </c:numRef>
          </c:xVal>
          <c:yVal>
            <c:numRef>
              <c:f>' 10 models contours'!$C$2:$C$84</c:f>
              <c:numCache>
                <c:formatCode>General</c:formatCode>
                <c:ptCount val="83"/>
                <c:pt idx="0">
                  <c:v>509.279358</c:v>
                </c:pt>
                <c:pt idx="1">
                  <c:v>508.77050800000001</c:v>
                </c:pt>
                <c:pt idx="2">
                  <c:v>509.07757600000002</c:v>
                </c:pt>
                <c:pt idx="3">
                  <c:v>513.53192100000001</c:v>
                </c:pt>
                <c:pt idx="4">
                  <c:v>511.801422</c:v>
                </c:pt>
                <c:pt idx="5">
                  <c:v>510.19647200000003</c:v>
                </c:pt>
                <c:pt idx="6">
                  <c:v>509.28008999999997</c:v>
                </c:pt>
                <c:pt idx="7">
                  <c:v>512.98516800000004</c:v>
                </c:pt>
                <c:pt idx="8">
                  <c:v>421.16451999999998</c:v>
                </c:pt>
                <c:pt idx="9">
                  <c:v>418.59515399999998</c:v>
                </c:pt>
                <c:pt idx="10">
                  <c:v>422.82873499999999</c:v>
                </c:pt>
                <c:pt idx="11">
                  <c:v>422.40130599999998</c:v>
                </c:pt>
                <c:pt idx="12">
                  <c:v>421.27911399999999</c:v>
                </c:pt>
                <c:pt idx="13">
                  <c:v>423.49636800000002</c:v>
                </c:pt>
                <c:pt idx="14">
                  <c:v>422.84487899999999</c:v>
                </c:pt>
                <c:pt idx="15">
                  <c:v>422.96569799999997</c:v>
                </c:pt>
                <c:pt idx="16">
                  <c:v>379.00534099999999</c:v>
                </c:pt>
                <c:pt idx="17">
                  <c:v>379.00021400000003</c:v>
                </c:pt>
                <c:pt idx="18">
                  <c:v>378.98876999999999</c:v>
                </c:pt>
                <c:pt idx="19">
                  <c:v>378.25796500000001</c:v>
                </c:pt>
                <c:pt idx="20">
                  <c:v>377.68798800000002</c:v>
                </c:pt>
                <c:pt idx="21">
                  <c:v>378.07330300000001</c:v>
                </c:pt>
                <c:pt idx="22">
                  <c:v>378.75659200000001</c:v>
                </c:pt>
                <c:pt idx="23">
                  <c:v>378.66909800000002</c:v>
                </c:pt>
                <c:pt idx="24">
                  <c:v>482.78430200000003</c:v>
                </c:pt>
                <c:pt idx="25">
                  <c:v>479.95263699999998</c:v>
                </c:pt>
                <c:pt idx="26">
                  <c:v>479.835419</c:v>
                </c:pt>
                <c:pt idx="27">
                  <c:v>482.55130000000003</c:v>
                </c:pt>
                <c:pt idx="28">
                  <c:v>481.75082400000002</c:v>
                </c:pt>
                <c:pt idx="29">
                  <c:v>479.99896200000001</c:v>
                </c:pt>
                <c:pt idx="30">
                  <c:v>479.58563199999998</c:v>
                </c:pt>
                <c:pt idx="31">
                  <c:v>482.33648699999998</c:v>
                </c:pt>
                <c:pt idx="32">
                  <c:v>479.93521099999998</c:v>
                </c:pt>
                <c:pt idx="33">
                  <c:v>479.898438</c:v>
                </c:pt>
                <c:pt idx="34">
                  <c:v>479.98996</c:v>
                </c:pt>
                <c:pt idx="35">
                  <c:v>480.13168300000001</c:v>
                </c:pt>
                <c:pt idx="36">
                  <c:v>480.023346</c:v>
                </c:pt>
                <c:pt idx="37">
                  <c:v>479.97399899999999</c:v>
                </c:pt>
                <c:pt idx="38">
                  <c:v>479.93289199999998</c:v>
                </c:pt>
                <c:pt idx="39">
                  <c:v>479.899292</c:v>
                </c:pt>
                <c:pt idx="40">
                  <c:v>422.95721400000002</c:v>
                </c:pt>
                <c:pt idx="41">
                  <c:v>422.82287600000001</c:v>
                </c:pt>
                <c:pt idx="42">
                  <c:v>422.56985500000002</c:v>
                </c:pt>
                <c:pt idx="43">
                  <c:v>424.28610200000003</c:v>
                </c:pt>
                <c:pt idx="44">
                  <c:v>422.93963600000001</c:v>
                </c:pt>
                <c:pt idx="45">
                  <c:v>422.31243899999998</c:v>
                </c:pt>
                <c:pt idx="46">
                  <c:v>423.12545799999998</c:v>
                </c:pt>
                <c:pt idx="47">
                  <c:v>422.79638699999998</c:v>
                </c:pt>
                <c:pt idx="48">
                  <c:v>422.70117199999999</c:v>
                </c:pt>
                <c:pt idx="49">
                  <c:v>421.73422199999999</c:v>
                </c:pt>
                <c:pt idx="50">
                  <c:v>421.823486</c:v>
                </c:pt>
                <c:pt idx="51">
                  <c:v>422.142853</c:v>
                </c:pt>
                <c:pt idx="52">
                  <c:v>421.29019199999999</c:v>
                </c:pt>
                <c:pt idx="53">
                  <c:v>421.34863300000001</c:v>
                </c:pt>
                <c:pt idx="54">
                  <c:v>421.867096</c:v>
                </c:pt>
                <c:pt idx="55">
                  <c:v>421.260559</c:v>
                </c:pt>
                <c:pt idx="56">
                  <c:v>421.61932400000001</c:v>
                </c:pt>
                <c:pt idx="57">
                  <c:v>421.31774899999999</c:v>
                </c:pt>
                <c:pt idx="58">
                  <c:v>333.79965199999998</c:v>
                </c:pt>
                <c:pt idx="59">
                  <c:v>333.93633999999997</c:v>
                </c:pt>
                <c:pt idx="60">
                  <c:v>334.14267000000001</c:v>
                </c:pt>
                <c:pt idx="61">
                  <c:v>334.09869400000002</c:v>
                </c:pt>
                <c:pt idx="62">
                  <c:v>334.028595</c:v>
                </c:pt>
                <c:pt idx="63">
                  <c:v>334.050568</c:v>
                </c:pt>
                <c:pt idx="64">
                  <c:v>333.97970600000002</c:v>
                </c:pt>
                <c:pt idx="65">
                  <c:v>392.75814800000001</c:v>
                </c:pt>
                <c:pt idx="66">
                  <c:v>392.49032599999998</c:v>
                </c:pt>
                <c:pt idx="67">
                  <c:v>392.632721</c:v>
                </c:pt>
                <c:pt idx="68">
                  <c:v>392.757813</c:v>
                </c:pt>
                <c:pt idx="69">
                  <c:v>392.815247</c:v>
                </c:pt>
                <c:pt idx="70">
                  <c:v>392.04351800000001</c:v>
                </c:pt>
                <c:pt idx="71">
                  <c:v>392.386169</c:v>
                </c:pt>
                <c:pt idx="72">
                  <c:v>392.135468</c:v>
                </c:pt>
                <c:pt idx="73">
                  <c:v>392.08917200000002</c:v>
                </c:pt>
                <c:pt idx="74">
                  <c:v>299.96829200000002</c:v>
                </c:pt>
                <c:pt idx="75">
                  <c:v>299.91561899999999</c:v>
                </c:pt>
                <c:pt idx="76">
                  <c:v>299.84451300000001</c:v>
                </c:pt>
                <c:pt idx="77">
                  <c:v>300.17697099999998</c:v>
                </c:pt>
                <c:pt idx="78">
                  <c:v>300.06787100000003</c:v>
                </c:pt>
                <c:pt idx="79">
                  <c:v>299.623199</c:v>
                </c:pt>
                <c:pt idx="80">
                  <c:v>299.686035</c:v>
                </c:pt>
                <c:pt idx="81">
                  <c:v>299.40524299999998</c:v>
                </c:pt>
                <c:pt idx="82">
                  <c:v>299.47885100000002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250296"/>
        <c:axId val="620250688"/>
      </c:scatterChart>
      <c:valAx>
        <c:axId val="620250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0250688"/>
        <c:crosses val="autoZero"/>
        <c:crossBetween val="midCat"/>
      </c:valAx>
      <c:valAx>
        <c:axId val="62025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0250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 contours'!$F$2:$F$84</c:f>
              <c:numCache>
                <c:formatCode>General</c:formatCode>
                <c:ptCount val="83"/>
                <c:pt idx="0">
                  <c:v>509.4825285</c:v>
                </c:pt>
                <c:pt idx="1">
                  <c:v>508.94429049999997</c:v>
                </c:pt>
                <c:pt idx="2">
                  <c:v>509.18725600000005</c:v>
                </c:pt>
                <c:pt idx="3">
                  <c:v>511.14956649999999</c:v>
                </c:pt>
                <c:pt idx="4">
                  <c:v>510.33084099999996</c:v>
                </c:pt>
                <c:pt idx="5">
                  <c:v>509.29406749999998</c:v>
                </c:pt>
                <c:pt idx="6">
                  <c:v>509.42904650000003</c:v>
                </c:pt>
                <c:pt idx="7">
                  <c:v>511.16532900000004</c:v>
                </c:pt>
                <c:pt idx="8">
                  <c:v>420.72026049999999</c:v>
                </c:pt>
                <c:pt idx="9">
                  <c:v>419.23933399999999</c:v>
                </c:pt>
                <c:pt idx="10">
                  <c:v>421.883667</c:v>
                </c:pt>
                <c:pt idx="11">
                  <c:v>421.79519649999997</c:v>
                </c:pt>
                <c:pt idx="12">
                  <c:v>421.06414799999999</c:v>
                </c:pt>
                <c:pt idx="13">
                  <c:v>422.039444</c:v>
                </c:pt>
                <c:pt idx="14">
                  <c:v>421.84718299999997</c:v>
                </c:pt>
                <c:pt idx="15">
                  <c:v>422.26100150000002</c:v>
                </c:pt>
                <c:pt idx="16">
                  <c:v>378.12245199999995</c:v>
                </c:pt>
                <c:pt idx="17">
                  <c:v>378.92390450000005</c:v>
                </c:pt>
                <c:pt idx="18">
                  <c:v>378.30946349999999</c:v>
                </c:pt>
                <c:pt idx="19">
                  <c:v>377.90353400000004</c:v>
                </c:pt>
                <c:pt idx="20">
                  <c:v>377.41836550000005</c:v>
                </c:pt>
                <c:pt idx="21">
                  <c:v>377.73641950000001</c:v>
                </c:pt>
                <c:pt idx="22">
                  <c:v>378.16655000000003</c:v>
                </c:pt>
                <c:pt idx="23">
                  <c:v>377.89228850000001</c:v>
                </c:pt>
                <c:pt idx="24">
                  <c:v>481.65708949999998</c:v>
                </c:pt>
                <c:pt idx="25">
                  <c:v>480.55914299999995</c:v>
                </c:pt>
                <c:pt idx="26">
                  <c:v>480.26646449999998</c:v>
                </c:pt>
                <c:pt idx="27">
                  <c:v>481.101135</c:v>
                </c:pt>
                <c:pt idx="28">
                  <c:v>480.87252799999999</c:v>
                </c:pt>
                <c:pt idx="29">
                  <c:v>479.58992000000001</c:v>
                </c:pt>
                <c:pt idx="30">
                  <c:v>479.4757535</c:v>
                </c:pt>
                <c:pt idx="31">
                  <c:v>481.05578600000001</c:v>
                </c:pt>
                <c:pt idx="32">
                  <c:v>480.47773749999999</c:v>
                </c:pt>
                <c:pt idx="33">
                  <c:v>480.78866600000003</c:v>
                </c:pt>
                <c:pt idx="34">
                  <c:v>481.43339549999996</c:v>
                </c:pt>
                <c:pt idx="35">
                  <c:v>480.38848849999999</c:v>
                </c:pt>
                <c:pt idx="36">
                  <c:v>480.78141800000003</c:v>
                </c:pt>
                <c:pt idx="37">
                  <c:v>480.6166685</c:v>
                </c:pt>
                <c:pt idx="38">
                  <c:v>480.68515000000002</c:v>
                </c:pt>
                <c:pt idx="39">
                  <c:v>480.66360450000002</c:v>
                </c:pt>
                <c:pt idx="40">
                  <c:v>423.65521200000001</c:v>
                </c:pt>
                <c:pt idx="41">
                  <c:v>423.33023049999997</c:v>
                </c:pt>
                <c:pt idx="42">
                  <c:v>423.61100799999997</c:v>
                </c:pt>
                <c:pt idx="43">
                  <c:v>424.04106150000001</c:v>
                </c:pt>
                <c:pt idx="44">
                  <c:v>423.13526899999999</c:v>
                </c:pt>
                <c:pt idx="45">
                  <c:v>422.93170150000003</c:v>
                </c:pt>
                <c:pt idx="46">
                  <c:v>423.69944799999996</c:v>
                </c:pt>
                <c:pt idx="47">
                  <c:v>423.6020355</c:v>
                </c:pt>
                <c:pt idx="48">
                  <c:v>423.35351549999996</c:v>
                </c:pt>
                <c:pt idx="49">
                  <c:v>422.065338</c:v>
                </c:pt>
                <c:pt idx="50">
                  <c:v>422.30433649999998</c:v>
                </c:pt>
                <c:pt idx="51">
                  <c:v>422.5092775</c:v>
                </c:pt>
                <c:pt idx="52">
                  <c:v>421.81547549999999</c:v>
                </c:pt>
                <c:pt idx="53">
                  <c:v>421.84060699999998</c:v>
                </c:pt>
                <c:pt idx="54">
                  <c:v>422.15223700000001</c:v>
                </c:pt>
                <c:pt idx="55">
                  <c:v>422.237076</c:v>
                </c:pt>
                <c:pt idx="56">
                  <c:v>422.02098100000001</c:v>
                </c:pt>
                <c:pt idx="57">
                  <c:v>422.049713</c:v>
                </c:pt>
                <c:pt idx="58">
                  <c:v>334.83819599999998</c:v>
                </c:pt>
                <c:pt idx="59">
                  <c:v>335.14750649999996</c:v>
                </c:pt>
                <c:pt idx="60">
                  <c:v>335.01264950000001</c:v>
                </c:pt>
                <c:pt idx="61">
                  <c:v>335.05651850000004</c:v>
                </c:pt>
                <c:pt idx="62">
                  <c:v>335.11372399999999</c:v>
                </c:pt>
                <c:pt idx="63">
                  <c:v>335.17271449999998</c:v>
                </c:pt>
                <c:pt idx="64">
                  <c:v>335.3170015</c:v>
                </c:pt>
                <c:pt idx="65">
                  <c:v>392.715149</c:v>
                </c:pt>
                <c:pt idx="66">
                  <c:v>392.75016800000003</c:v>
                </c:pt>
                <c:pt idx="67">
                  <c:v>392.83016950000001</c:v>
                </c:pt>
                <c:pt idx="68">
                  <c:v>392.82327299999997</c:v>
                </c:pt>
                <c:pt idx="69">
                  <c:v>392.75929300000001</c:v>
                </c:pt>
                <c:pt idx="70">
                  <c:v>392.30694600000004</c:v>
                </c:pt>
                <c:pt idx="71">
                  <c:v>392.421356</c:v>
                </c:pt>
                <c:pt idx="72">
                  <c:v>392.20103499999999</c:v>
                </c:pt>
                <c:pt idx="73">
                  <c:v>392.12280250000003</c:v>
                </c:pt>
                <c:pt idx="74">
                  <c:v>300.94894399999998</c:v>
                </c:pt>
                <c:pt idx="75">
                  <c:v>301.049576</c:v>
                </c:pt>
                <c:pt idx="76">
                  <c:v>301.19546500000001</c:v>
                </c:pt>
                <c:pt idx="77">
                  <c:v>300.8712615</c:v>
                </c:pt>
                <c:pt idx="78">
                  <c:v>300.94375600000001</c:v>
                </c:pt>
                <c:pt idx="79">
                  <c:v>300.78244000000001</c:v>
                </c:pt>
                <c:pt idx="80">
                  <c:v>301.34434499999998</c:v>
                </c:pt>
                <c:pt idx="81">
                  <c:v>301.03657550000003</c:v>
                </c:pt>
                <c:pt idx="82">
                  <c:v>300.91482550000001</c:v>
                </c:pt>
              </c:numCache>
            </c:numRef>
          </c:xVal>
          <c:yVal>
            <c:numRef>
              <c:f>' 10 models contours'!$E$2:$E$84</c:f>
              <c:numCache>
                <c:formatCode>General</c:formatCode>
                <c:ptCount val="83"/>
                <c:pt idx="0">
                  <c:v>0.40634099999999762</c:v>
                </c:pt>
                <c:pt idx="1">
                  <c:v>0.34756499999997459</c:v>
                </c:pt>
                <c:pt idx="2">
                  <c:v>0.21935999999999467</c:v>
                </c:pt>
                <c:pt idx="3">
                  <c:v>-4.7647090000000389</c:v>
                </c:pt>
                <c:pt idx="4">
                  <c:v>-2.9411620000000198</c:v>
                </c:pt>
                <c:pt idx="5">
                  <c:v>-1.8048090000000343</c:v>
                </c:pt>
                <c:pt idx="6">
                  <c:v>0.29791300000005094</c:v>
                </c:pt>
                <c:pt idx="7">
                  <c:v>-3.6396780000000604</c:v>
                </c:pt>
                <c:pt idx="8">
                  <c:v>-0.88851899999997386</c:v>
                </c:pt>
                <c:pt idx="9">
                  <c:v>1.2883600000000115</c:v>
                </c:pt>
                <c:pt idx="10">
                  <c:v>-1.8901359999999841</c:v>
                </c:pt>
                <c:pt idx="11">
                  <c:v>-1.2122190000000046</c:v>
                </c:pt>
                <c:pt idx="12">
                  <c:v>-0.42993200000000797</c:v>
                </c:pt>
                <c:pt idx="13">
                  <c:v>-2.91384800000003</c:v>
                </c:pt>
                <c:pt idx="14">
                  <c:v>-1.9953919999999812</c:v>
                </c:pt>
                <c:pt idx="15">
                  <c:v>-1.4093929999999659</c:v>
                </c:pt>
                <c:pt idx="16">
                  <c:v>-1.7657780000000116</c:v>
                </c:pt>
                <c:pt idx="17">
                  <c:v>-0.1526190000000156</c:v>
                </c:pt>
                <c:pt idx="18">
                  <c:v>-1.3586129999999912</c:v>
                </c:pt>
                <c:pt idx="19">
                  <c:v>-0.70886200000001054</c:v>
                </c:pt>
                <c:pt idx="20">
                  <c:v>-0.53924499999999398</c:v>
                </c:pt>
                <c:pt idx="21">
                  <c:v>-0.67376699999999801</c:v>
                </c:pt>
                <c:pt idx="22">
                  <c:v>-1.1800840000000221</c:v>
                </c:pt>
                <c:pt idx="23">
                  <c:v>-1.5536190000000261</c:v>
                </c:pt>
                <c:pt idx="24">
                  <c:v>-2.2544250000000261</c:v>
                </c:pt>
                <c:pt idx="25">
                  <c:v>1.213011999999992</c:v>
                </c:pt>
                <c:pt idx="26">
                  <c:v>0.86209100000002081</c:v>
                </c:pt>
                <c:pt idx="27">
                  <c:v>-2.9003300000000536</c:v>
                </c:pt>
                <c:pt idx="28">
                  <c:v>-1.7565920000000119</c:v>
                </c:pt>
                <c:pt idx="29">
                  <c:v>-0.81808399999999892</c:v>
                </c:pt>
                <c:pt idx="30">
                  <c:v>-0.21975699999995868</c:v>
                </c:pt>
                <c:pt idx="31">
                  <c:v>-2.5614019999999869</c:v>
                </c:pt>
                <c:pt idx="32">
                  <c:v>1.0850530000000163</c:v>
                </c:pt>
                <c:pt idx="33">
                  <c:v>1.7804560000000151</c:v>
                </c:pt>
                <c:pt idx="34">
                  <c:v>2.8868709999999851</c:v>
                </c:pt>
                <c:pt idx="35">
                  <c:v>0.51361099999996895</c:v>
                </c:pt>
                <c:pt idx="36">
                  <c:v>1.516143999999997</c:v>
                </c:pt>
                <c:pt idx="37">
                  <c:v>1.2853390000000218</c:v>
                </c:pt>
                <c:pt idx="38">
                  <c:v>1.5045160000000237</c:v>
                </c:pt>
                <c:pt idx="39">
                  <c:v>1.5286249999999768</c:v>
                </c:pt>
                <c:pt idx="40">
                  <c:v>1.3959959999999683</c:v>
                </c:pt>
                <c:pt idx="41">
                  <c:v>1.0147089999999821</c:v>
                </c:pt>
                <c:pt idx="42">
                  <c:v>2.08230599999996</c:v>
                </c:pt>
                <c:pt idx="43">
                  <c:v>-0.49008100000003196</c:v>
                </c:pt>
                <c:pt idx="44">
                  <c:v>0.39126599999997325</c:v>
                </c:pt>
                <c:pt idx="45">
                  <c:v>1.2385250000000383</c:v>
                </c:pt>
                <c:pt idx="46">
                  <c:v>1.1479800000000182</c:v>
                </c:pt>
                <c:pt idx="47">
                  <c:v>1.611297000000036</c:v>
                </c:pt>
                <c:pt idx="48">
                  <c:v>1.3046870000000013</c:v>
                </c:pt>
                <c:pt idx="49">
                  <c:v>0.66223200000001725</c:v>
                </c:pt>
                <c:pt idx="50">
                  <c:v>0.96170100000000502</c:v>
                </c:pt>
                <c:pt idx="51">
                  <c:v>0.73284899999998743</c:v>
                </c:pt>
                <c:pt idx="52">
                  <c:v>1.0505670000000009</c:v>
                </c:pt>
                <c:pt idx="53">
                  <c:v>0.98394799999999805</c:v>
                </c:pt>
                <c:pt idx="54">
                  <c:v>0.57028200000002016</c:v>
                </c:pt>
                <c:pt idx="55">
                  <c:v>1.9530340000000024</c:v>
                </c:pt>
                <c:pt idx="56">
                  <c:v>0.80331400000000031</c:v>
                </c:pt>
                <c:pt idx="57">
                  <c:v>1.4639280000000099</c:v>
                </c:pt>
                <c:pt idx="58">
                  <c:v>2.0770880000000034</c:v>
                </c:pt>
                <c:pt idx="59">
                  <c:v>2.4223330000000374</c:v>
                </c:pt>
                <c:pt idx="60">
                  <c:v>1.7399589999999989</c:v>
                </c:pt>
                <c:pt idx="61">
                  <c:v>1.9156489999999735</c:v>
                </c:pt>
                <c:pt idx="62">
                  <c:v>2.1702579999999898</c:v>
                </c:pt>
                <c:pt idx="63">
                  <c:v>2.2442930000000274</c:v>
                </c:pt>
                <c:pt idx="64">
                  <c:v>2.674590999999964</c:v>
                </c:pt>
                <c:pt idx="65">
                  <c:v>-8.5998000000017782E-2</c:v>
                </c:pt>
                <c:pt idx="66">
                  <c:v>0.51968400000004067</c:v>
                </c:pt>
                <c:pt idx="67">
                  <c:v>0.39489700000001449</c:v>
                </c:pt>
                <c:pt idx="68">
                  <c:v>0.13092000000000326</c:v>
                </c:pt>
                <c:pt idx="69">
                  <c:v>-0.11190799999997125</c:v>
                </c:pt>
                <c:pt idx="70">
                  <c:v>0.52685600000000932</c:v>
                </c:pt>
                <c:pt idx="71">
                  <c:v>7.0374000000015258E-2</c:v>
                </c:pt>
                <c:pt idx="72">
                  <c:v>0.13113399999997455</c:v>
                </c:pt>
                <c:pt idx="73">
                  <c:v>6.7260999999973592E-2</c:v>
                </c:pt>
                <c:pt idx="74">
                  <c:v>1.9613039999999842</c:v>
                </c:pt>
                <c:pt idx="75">
                  <c:v>2.2679140000000189</c:v>
                </c:pt>
                <c:pt idx="76">
                  <c:v>2.7019040000000132</c:v>
                </c:pt>
                <c:pt idx="77">
                  <c:v>1.3885810000000447</c:v>
                </c:pt>
                <c:pt idx="78">
                  <c:v>1.751769999999965</c:v>
                </c:pt>
                <c:pt idx="79">
                  <c:v>2.3184820000000173</c:v>
                </c:pt>
                <c:pt idx="80">
                  <c:v>3.3166200000000003</c:v>
                </c:pt>
                <c:pt idx="81">
                  <c:v>3.2626650000000268</c:v>
                </c:pt>
                <c:pt idx="82">
                  <c:v>2.8719489999999723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contours'!$F$2:$F$84</c:f>
              <c:numCache>
                <c:formatCode>General</c:formatCode>
                <c:ptCount val="83"/>
                <c:pt idx="0">
                  <c:v>509.4825285</c:v>
                </c:pt>
                <c:pt idx="1">
                  <c:v>508.94429049999997</c:v>
                </c:pt>
                <c:pt idx="2">
                  <c:v>509.18725600000005</c:v>
                </c:pt>
                <c:pt idx="3">
                  <c:v>511.14956649999999</c:v>
                </c:pt>
                <c:pt idx="4">
                  <c:v>510.33084099999996</c:v>
                </c:pt>
                <c:pt idx="5">
                  <c:v>509.29406749999998</c:v>
                </c:pt>
                <c:pt idx="6">
                  <c:v>509.42904650000003</c:v>
                </c:pt>
                <c:pt idx="7">
                  <c:v>511.16532900000004</c:v>
                </c:pt>
                <c:pt idx="8">
                  <c:v>420.72026049999999</c:v>
                </c:pt>
                <c:pt idx="9">
                  <c:v>419.23933399999999</c:v>
                </c:pt>
                <c:pt idx="10">
                  <c:v>421.883667</c:v>
                </c:pt>
                <c:pt idx="11">
                  <c:v>421.79519649999997</c:v>
                </c:pt>
                <c:pt idx="12">
                  <c:v>421.06414799999999</c:v>
                </c:pt>
                <c:pt idx="13">
                  <c:v>422.039444</c:v>
                </c:pt>
                <c:pt idx="14">
                  <c:v>421.84718299999997</c:v>
                </c:pt>
                <c:pt idx="15">
                  <c:v>422.26100150000002</c:v>
                </c:pt>
                <c:pt idx="16">
                  <c:v>378.12245199999995</c:v>
                </c:pt>
                <c:pt idx="17">
                  <c:v>378.92390450000005</c:v>
                </c:pt>
                <c:pt idx="18">
                  <c:v>378.30946349999999</c:v>
                </c:pt>
                <c:pt idx="19">
                  <c:v>377.90353400000004</c:v>
                </c:pt>
                <c:pt idx="20">
                  <c:v>377.41836550000005</c:v>
                </c:pt>
                <c:pt idx="21">
                  <c:v>377.73641950000001</c:v>
                </c:pt>
                <c:pt idx="22">
                  <c:v>378.16655000000003</c:v>
                </c:pt>
                <c:pt idx="23">
                  <c:v>377.89228850000001</c:v>
                </c:pt>
                <c:pt idx="24">
                  <c:v>481.65708949999998</c:v>
                </c:pt>
                <c:pt idx="25">
                  <c:v>480.55914299999995</c:v>
                </c:pt>
                <c:pt idx="26">
                  <c:v>480.26646449999998</c:v>
                </c:pt>
                <c:pt idx="27">
                  <c:v>481.101135</c:v>
                </c:pt>
                <c:pt idx="28">
                  <c:v>480.87252799999999</c:v>
                </c:pt>
                <c:pt idx="29">
                  <c:v>479.58992000000001</c:v>
                </c:pt>
                <c:pt idx="30">
                  <c:v>479.4757535</c:v>
                </c:pt>
                <c:pt idx="31">
                  <c:v>481.05578600000001</c:v>
                </c:pt>
                <c:pt idx="32">
                  <c:v>480.47773749999999</c:v>
                </c:pt>
                <c:pt idx="33">
                  <c:v>480.78866600000003</c:v>
                </c:pt>
                <c:pt idx="34">
                  <c:v>481.43339549999996</c:v>
                </c:pt>
                <c:pt idx="35">
                  <c:v>480.38848849999999</c:v>
                </c:pt>
                <c:pt idx="36">
                  <c:v>480.78141800000003</c:v>
                </c:pt>
                <c:pt idx="37">
                  <c:v>480.6166685</c:v>
                </c:pt>
                <c:pt idx="38">
                  <c:v>480.68515000000002</c:v>
                </c:pt>
                <c:pt idx="39">
                  <c:v>480.66360450000002</c:v>
                </c:pt>
                <c:pt idx="40">
                  <c:v>423.65521200000001</c:v>
                </c:pt>
                <c:pt idx="41">
                  <c:v>423.33023049999997</c:v>
                </c:pt>
                <c:pt idx="42">
                  <c:v>423.61100799999997</c:v>
                </c:pt>
                <c:pt idx="43">
                  <c:v>424.04106150000001</c:v>
                </c:pt>
                <c:pt idx="44">
                  <c:v>423.13526899999999</c:v>
                </c:pt>
                <c:pt idx="45">
                  <c:v>422.93170150000003</c:v>
                </c:pt>
                <c:pt idx="46">
                  <c:v>423.69944799999996</c:v>
                </c:pt>
                <c:pt idx="47">
                  <c:v>423.6020355</c:v>
                </c:pt>
                <c:pt idx="48">
                  <c:v>423.35351549999996</c:v>
                </c:pt>
                <c:pt idx="49">
                  <c:v>422.065338</c:v>
                </c:pt>
                <c:pt idx="50">
                  <c:v>422.30433649999998</c:v>
                </c:pt>
                <c:pt idx="51">
                  <c:v>422.5092775</c:v>
                </c:pt>
                <c:pt idx="52">
                  <c:v>421.81547549999999</c:v>
                </c:pt>
                <c:pt idx="53">
                  <c:v>421.84060699999998</c:v>
                </c:pt>
                <c:pt idx="54">
                  <c:v>422.15223700000001</c:v>
                </c:pt>
                <c:pt idx="55">
                  <c:v>422.237076</c:v>
                </c:pt>
                <c:pt idx="56">
                  <c:v>422.02098100000001</c:v>
                </c:pt>
                <c:pt idx="57">
                  <c:v>422.049713</c:v>
                </c:pt>
                <c:pt idx="58">
                  <c:v>334.83819599999998</c:v>
                </c:pt>
                <c:pt idx="59">
                  <c:v>335.14750649999996</c:v>
                </c:pt>
                <c:pt idx="60">
                  <c:v>335.01264950000001</c:v>
                </c:pt>
                <c:pt idx="61">
                  <c:v>335.05651850000004</c:v>
                </c:pt>
                <c:pt idx="62">
                  <c:v>335.11372399999999</c:v>
                </c:pt>
                <c:pt idx="63">
                  <c:v>335.17271449999998</c:v>
                </c:pt>
                <c:pt idx="64">
                  <c:v>335.3170015</c:v>
                </c:pt>
                <c:pt idx="65">
                  <c:v>392.715149</c:v>
                </c:pt>
                <c:pt idx="66">
                  <c:v>392.75016800000003</c:v>
                </c:pt>
                <c:pt idx="67">
                  <c:v>392.83016950000001</c:v>
                </c:pt>
                <c:pt idx="68">
                  <c:v>392.82327299999997</c:v>
                </c:pt>
                <c:pt idx="69">
                  <c:v>392.75929300000001</c:v>
                </c:pt>
                <c:pt idx="70">
                  <c:v>392.30694600000004</c:v>
                </c:pt>
                <c:pt idx="71">
                  <c:v>392.421356</c:v>
                </c:pt>
                <c:pt idx="72">
                  <c:v>392.20103499999999</c:v>
                </c:pt>
                <c:pt idx="73">
                  <c:v>392.12280250000003</c:v>
                </c:pt>
                <c:pt idx="74">
                  <c:v>300.94894399999998</c:v>
                </c:pt>
                <c:pt idx="75">
                  <c:v>301.049576</c:v>
                </c:pt>
                <c:pt idx="76">
                  <c:v>301.19546500000001</c:v>
                </c:pt>
                <c:pt idx="77">
                  <c:v>300.8712615</c:v>
                </c:pt>
                <c:pt idx="78">
                  <c:v>300.94375600000001</c:v>
                </c:pt>
                <c:pt idx="79">
                  <c:v>300.78244000000001</c:v>
                </c:pt>
                <c:pt idx="80">
                  <c:v>301.34434499999998</c:v>
                </c:pt>
                <c:pt idx="81">
                  <c:v>301.03657550000003</c:v>
                </c:pt>
                <c:pt idx="82">
                  <c:v>300.91482550000001</c:v>
                </c:pt>
              </c:numCache>
            </c:numRef>
          </c:xVal>
          <c:yVal>
            <c:numRef>
              <c:f>' 10 models contours'!$G$2:$G$84</c:f>
              <c:numCache>
                <c:formatCode>General</c:formatCode>
                <c:ptCount val="83"/>
                <c:pt idx="0">
                  <c:v>-2.914990099510256</c:v>
                </c:pt>
                <c:pt idx="1">
                  <c:v>-2.914990099510256</c:v>
                </c:pt>
                <c:pt idx="2">
                  <c:v>-2.914990099510256</c:v>
                </c:pt>
                <c:pt idx="3">
                  <c:v>-2.914990099510256</c:v>
                </c:pt>
                <c:pt idx="4">
                  <c:v>-2.914990099510256</c:v>
                </c:pt>
                <c:pt idx="5">
                  <c:v>-2.914990099510256</c:v>
                </c:pt>
                <c:pt idx="6">
                  <c:v>-2.914990099510256</c:v>
                </c:pt>
                <c:pt idx="7">
                  <c:v>-2.914990099510256</c:v>
                </c:pt>
                <c:pt idx="8">
                  <c:v>-2.914990099510256</c:v>
                </c:pt>
                <c:pt idx="9">
                  <c:v>-2.914990099510256</c:v>
                </c:pt>
                <c:pt idx="10">
                  <c:v>-2.914990099510256</c:v>
                </c:pt>
                <c:pt idx="11">
                  <c:v>-2.914990099510256</c:v>
                </c:pt>
                <c:pt idx="12">
                  <c:v>-2.914990099510256</c:v>
                </c:pt>
                <c:pt idx="13">
                  <c:v>-2.914990099510256</c:v>
                </c:pt>
                <c:pt idx="14">
                  <c:v>-2.914990099510256</c:v>
                </c:pt>
                <c:pt idx="15">
                  <c:v>-2.914990099510256</c:v>
                </c:pt>
                <c:pt idx="16">
                  <c:v>-2.914990099510256</c:v>
                </c:pt>
                <c:pt idx="17">
                  <c:v>-2.914990099510256</c:v>
                </c:pt>
                <c:pt idx="18">
                  <c:v>-2.914990099510256</c:v>
                </c:pt>
                <c:pt idx="19">
                  <c:v>-2.914990099510256</c:v>
                </c:pt>
                <c:pt idx="20">
                  <c:v>-2.914990099510256</c:v>
                </c:pt>
                <c:pt idx="21">
                  <c:v>-2.914990099510256</c:v>
                </c:pt>
                <c:pt idx="22">
                  <c:v>-2.914990099510256</c:v>
                </c:pt>
                <c:pt idx="23">
                  <c:v>-2.914990099510256</c:v>
                </c:pt>
                <c:pt idx="24">
                  <c:v>-2.914990099510256</c:v>
                </c:pt>
                <c:pt idx="25">
                  <c:v>-2.914990099510256</c:v>
                </c:pt>
                <c:pt idx="26">
                  <c:v>-2.914990099510256</c:v>
                </c:pt>
                <c:pt idx="27">
                  <c:v>-2.914990099510256</c:v>
                </c:pt>
                <c:pt idx="28">
                  <c:v>-2.914990099510256</c:v>
                </c:pt>
                <c:pt idx="29">
                  <c:v>-2.914990099510256</c:v>
                </c:pt>
                <c:pt idx="30">
                  <c:v>-2.914990099510256</c:v>
                </c:pt>
                <c:pt idx="31">
                  <c:v>-2.914990099510256</c:v>
                </c:pt>
                <c:pt idx="32">
                  <c:v>-2.914990099510256</c:v>
                </c:pt>
                <c:pt idx="33">
                  <c:v>-2.914990099510256</c:v>
                </c:pt>
                <c:pt idx="34">
                  <c:v>-2.914990099510256</c:v>
                </c:pt>
                <c:pt idx="35">
                  <c:v>-2.914990099510256</c:v>
                </c:pt>
                <c:pt idx="36">
                  <c:v>-2.914990099510256</c:v>
                </c:pt>
                <c:pt idx="37">
                  <c:v>-2.914990099510256</c:v>
                </c:pt>
                <c:pt idx="38">
                  <c:v>-2.914990099510256</c:v>
                </c:pt>
                <c:pt idx="39">
                  <c:v>-2.914990099510256</c:v>
                </c:pt>
                <c:pt idx="40">
                  <c:v>-2.914990099510256</c:v>
                </c:pt>
                <c:pt idx="41">
                  <c:v>-2.914990099510256</c:v>
                </c:pt>
                <c:pt idx="42">
                  <c:v>-2.914990099510256</c:v>
                </c:pt>
                <c:pt idx="43">
                  <c:v>-2.914990099510256</c:v>
                </c:pt>
                <c:pt idx="44">
                  <c:v>-2.914990099510256</c:v>
                </c:pt>
                <c:pt idx="45">
                  <c:v>-2.914990099510256</c:v>
                </c:pt>
                <c:pt idx="46">
                  <c:v>-2.914990099510256</c:v>
                </c:pt>
                <c:pt idx="47">
                  <c:v>-2.914990099510256</c:v>
                </c:pt>
                <c:pt idx="48">
                  <c:v>-2.914990099510256</c:v>
                </c:pt>
                <c:pt idx="49">
                  <c:v>-2.914990099510256</c:v>
                </c:pt>
                <c:pt idx="50">
                  <c:v>-2.914990099510256</c:v>
                </c:pt>
                <c:pt idx="51">
                  <c:v>-2.914990099510256</c:v>
                </c:pt>
                <c:pt idx="52">
                  <c:v>-2.914990099510256</c:v>
                </c:pt>
                <c:pt idx="53">
                  <c:v>-2.914990099510256</c:v>
                </c:pt>
                <c:pt idx="54">
                  <c:v>-2.914990099510256</c:v>
                </c:pt>
                <c:pt idx="55">
                  <c:v>-2.914990099510256</c:v>
                </c:pt>
                <c:pt idx="56">
                  <c:v>-2.914990099510256</c:v>
                </c:pt>
                <c:pt idx="57">
                  <c:v>-2.914990099510256</c:v>
                </c:pt>
                <c:pt idx="58">
                  <c:v>-2.914990099510256</c:v>
                </c:pt>
                <c:pt idx="59">
                  <c:v>-2.914990099510256</c:v>
                </c:pt>
                <c:pt idx="60">
                  <c:v>-2.914990099510256</c:v>
                </c:pt>
                <c:pt idx="61">
                  <c:v>-2.914990099510256</c:v>
                </c:pt>
                <c:pt idx="62">
                  <c:v>-2.914990099510256</c:v>
                </c:pt>
                <c:pt idx="63">
                  <c:v>-2.914990099510256</c:v>
                </c:pt>
                <c:pt idx="64">
                  <c:v>-2.914990099510256</c:v>
                </c:pt>
                <c:pt idx="65">
                  <c:v>-2.914990099510256</c:v>
                </c:pt>
                <c:pt idx="66">
                  <c:v>-2.914990099510256</c:v>
                </c:pt>
                <c:pt idx="67">
                  <c:v>-2.914990099510256</c:v>
                </c:pt>
                <c:pt idx="68">
                  <c:v>-2.914990099510256</c:v>
                </c:pt>
                <c:pt idx="69">
                  <c:v>-2.914990099510256</c:v>
                </c:pt>
                <c:pt idx="70">
                  <c:v>-2.914990099510256</c:v>
                </c:pt>
                <c:pt idx="71">
                  <c:v>-2.914990099510256</c:v>
                </c:pt>
                <c:pt idx="72">
                  <c:v>-2.914990099510256</c:v>
                </c:pt>
                <c:pt idx="73">
                  <c:v>-2.914990099510256</c:v>
                </c:pt>
                <c:pt idx="74">
                  <c:v>-2.914990099510256</c:v>
                </c:pt>
                <c:pt idx="75">
                  <c:v>-2.914990099510256</c:v>
                </c:pt>
                <c:pt idx="76">
                  <c:v>-2.914990099510256</c:v>
                </c:pt>
                <c:pt idx="77">
                  <c:v>-2.914990099510256</c:v>
                </c:pt>
                <c:pt idx="78">
                  <c:v>-2.914990099510256</c:v>
                </c:pt>
                <c:pt idx="79">
                  <c:v>-2.914990099510256</c:v>
                </c:pt>
                <c:pt idx="80">
                  <c:v>-2.914990099510256</c:v>
                </c:pt>
                <c:pt idx="81">
                  <c:v>-2.914990099510256</c:v>
                </c:pt>
                <c:pt idx="82">
                  <c:v>-2.914990099510256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contours'!$F$2:$F$84</c:f>
              <c:numCache>
                <c:formatCode>General</c:formatCode>
                <c:ptCount val="83"/>
                <c:pt idx="0">
                  <c:v>509.4825285</c:v>
                </c:pt>
                <c:pt idx="1">
                  <c:v>508.94429049999997</c:v>
                </c:pt>
                <c:pt idx="2">
                  <c:v>509.18725600000005</c:v>
                </c:pt>
                <c:pt idx="3">
                  <c:v>511.14956649999999</c:v>
                </c:pt>
                <c:pt idx="4">
                  <c:v>510.33084099999996</c:v>
                </c:pt>
                <c:pt idx="5">
                  <c:v>509.29406749999998</c:v>
                </c:pt>
                <c:pt idx="6">
                  <c:v>509.42904650000003</c:v>
                </c:pt>
                <c:pt idx="7">
                  <c:v>511.16532900000004</c:v>
                </c:pt>
                <c:pt idx="8">
                  <c:v>420.72026049999999</c:v>
                </c:pt>
                <c:pt idx="9">
                  <c:v>419.23933399999999</c:v>
                </c:pt>
                <c:pt idx="10">
                  <c:v>421.883667</c:v>
                </c:pt>
                <c:pt idx="11">
                  <c:v>421.79519649999997</c:v>
                </c:pt>
                <c:pt idx="12">
                  <c:v>421.06414799999999</c:v>
                </c:pt>
                <c:pt idx="13">
                  <c:v>422.039444</c:v>
                </c:pt>
                <c:pt idx="14">
                  <c:v>421.84718299999997</c:v>
                </c:pt>
                <c:pt idx="15">
                  <c:v>422.26100150000002</c:v>
                </c:pt>
                <c:pt idx="16">
                  <c:v>378.12245199999995</c:v>
                </c:pt>
                <c:pt idx="17">
                  <c:v>378.92390450000005</c:v>
                </c:pt>
                <c:pt idx="18">
                  <c:v>378.30946349999999</c:v>
                </c:pt>
                <c:pt idx="19">
                  <c:v>377.90353400000004</c:v>
                </c:pt>
                <c:pt idx="20">
                  <c:v>377.41836550000005</c:v>
                </c:pt>
                <c:pt idx="21">
                  <c:v>377.73641950000001</c:v>
                </c:pt>
                <c:pt idx="22">
                  <c:v>378.16655000000003</c:v>
                </c:pt>
                <c:pt idx="23">
                  <c:v>377.89228850000001</c:v>
                </c:pt>
                <c:pt idx="24">
                  <c:v>481.65708949999998</c:v>
                </c:pt>
                <c:pt idx="25">
                  <c:v>480.55914299999995</c:v>
                </c:pt>
                <c:pt idx="26">
                  <c:v>480.26646449999998</c:v>
                </c:pt>
                <c:pt idx="27">
                  <c:v>481.101135</c:v>
                </c:pt>
                <c:pt idx="28">
                  <c:v>480.87252799999999</c:v>
                </c:pt>
                <c:pt idx="29">
                  <c:v>479.58992000000001</c:v>
                </c:pt>
                <c:pt idx="30">
                  <c:v>479.4757535</c:v>
                </c:pt>
                <c:pt idx="31">
                  <c:v>481.05578600000001</c:v>
                </c:pt>
                <c:pt idx="32">
                  <c:v>480.47773749999999</c:v>
                </c:pt>
                <c:pt idx="33">
                  <c:v>480.78866600000003</c:v>
                </c:pt>
                <c:pt idx="34">
                  <c:v>481.43339549999996</c:v>
                </c:pt>
                <c:pt idx="35">
                  <c:v>480.38848849999999</c:v>
                </c:pt>
                <c:pt idx="36">
                  <c:v>480.78141800000003</c:v>
                </c:pt>
                <c:pt idx="37">
                  <c:v>480.6166685</c:v>
                </c:pt>
                <c:pt idx="38">
                  <c:v>480.68515000000002</c:v>
                </c:pt>
                <c:pt idx="39">
                  <c:v>480.66360450000002</c:v>
                </c:pt>
                <c:pt idx="40">
                  <c:v>423.65521200000001</c:v>
                </c:pt>
                <c:pt idx="41">
                  <c:v>423.33023049999997</c:v>
                </c:pt>
                <c:pt idx="42">
                  <c:v>423.61100799999997</c:v>
                </c:pt>
                <c:pt idx="43">
                  <c:v>424.04106150000001</c:v>
                </c:pt>
                <c:pt idx="44">
                  <c:v>423.13526899999999</c:v>
                </c:pt>
                <c:pt idx="45">
                  <c:v>422.93170150000003</c:v>
                </c:pt>
                <c:pt idx="46">
                  <c:v>423.69944799999996</c:v>
                </c:pt>
                <c:pt idx="47">
                  <c:v>423.6020355</c:v>
                </c:pt>
                <c:pt idx="48">
                  <c:v>423.35351549999996</c:v>
                </c:pt>
                <c:pt idx="49">
                  <c:v>422.065338</c:v>
                </c:pt>
                <c:pt idx="50">
                  <c:v>422.30433649999998</c:v>
                </c:pt>
                <c:pt idx="51">
                  <c:v>422.5092775</c:v>
                </c:pt>
                <c:pt idx="52">
                  <c:v>421.81547549999999</c:v>
                </c:pt>
                <c:pt idx="53">
                  <c:v>421.84060699999998</c:v>
                </c:pt>
                <c:pt idx="54">
                  <c:v>422.15223700000001</c:v>
                </c:pt>
                <c:pt idx="55">
                  <c:v>422.237076</c:v>
                </c:pt>
                <c:pt idx="56">
                  <c:v>422.02098100000001</c:v>
                </c:pt>
                <c:pt idx="57">
                  <c:v>422.049713</c:v>
                </c:pt>
                <c:pt idx="58">
                  <c:v>334.83819599999998</c:v>
                </c:pt>
                <c:pt idx="59">
                  <c:v>335.14750649999996</c:v>
                </c:pt>
                <c:pt idx="60">
                  <c:v>335.01264950000001</c:v>
                </c:pt>
                <c:pt idx="61">
                  <c:v>335.05651850000004</c:v>
                </c:pt>
                <c:pt idx="62">
                  <c:v>335.11372399999999</c:v>
                </c:pt>
                <c:pt idx="63">
                  <c:v>335.17271449999998</c:v>
                </c:pt>
                <c:pt idx="64">
                  <c:v>335.3170015</c:v>
                </c:pt>
                <c:pt idx="65">
                  <c:v>392.715149</c:v>
                </c:pt>
                <c:pt idx="66">
                  <c:v>392.75016800000003</c:v>
                </c:pt>
                <c:pt idx="67">
                  <c:v>392.83016950000001</c:v>
                </c:pt>
                <c:pt idx="68">
                  <c:v>392.82327299999997</c:v>
                </c:pt>
                <c:pt idx="69">
                  <c:v>392.75929300000001</c:v>
                </c:pt>
                <c:pt idx="70">
                  <c:v>392.30694600000004</c:v>
                </c:pt>
                <c:pt idx="71">
                  <c:v>392.421356</c:v>
                </c:pt>
                <c:pt idx="72">
                  <c:v>392.20103499999999</c:v>
                </c:pt>
                <c:pt idx="73">
                  <c:v>392.12280250000003</c:v>
                </c:pt>
                <c:pt idx="74">
                  <c:v>300.94894399999998</c:v>
                </c:pt>
                <c:pt idx="75">
                  <c:v>301.049576</c:v>
                </c:pt>
                <c:pt idx="76">
                  <c:v>301.19546500000001</c:v>
                </c:pt>
                <c:pt idx="77">
                  <c:v>300.8712615</c:v>
                </c:pt>
                <c:pt idx="78">
                  <c:v>300.94375600000001</c:v>
                </c:pt>
                <c:pt idx="79">
                  <c:v>300.78244000000001</c:v>
                </c:pt>
                <c:pt idx="80">
                  <c:v>301.34434499999998</c:v>
                </c:pt>
                <c:pt idx="81">
                  <c:v>301.03657550000003</c:v>
                </c:pt>
                <c:pt idx="82">
                  <c:v>300.91482550000001</c:v>
                </c:pt>
              </c:numCache>
            </c:numRef>
          </c:xVal>
          <c:yVal>
            <c:numRef>
              <c:f>' 10 models contours'!$H$2:$H$84</c:f>
              <c:numCache>
                <c:formatCode>General</c:formatCode>
                <c:ptCount val="83"/>
                <c:pt idx="0">
                  <c:v>3.6863010151729045</c:v>
                </c:pt>
                <c:pt idx="1">
                  <c:v>3.6863010151729045</c:v>
                </c:pt>
                <c:pt idx="2">
                  <c:v>3.6863010151729045</c:v>
                </c:pt>
                <c:pt idx="3">
                  <c:v>3.6863010151729045</c:v>
                </c:pt>
                <c:pt idx="4">
                  <c:v>3.6863010151729045</c:v>
                </c:pt>
                <c:pt idx="5">
                  <c:v>3.6863010151729045</c:v>
                </c:pt>
                <c:pt idx="6">
                  <c:v>3.6863010151729045</c:v>
                </c:pt>
                <c:pt idx="7">
                  <c:v>3.6863010151729045</c:v>
                </c:pt>
                <c:pt idx="8">
                  <c:v>3.6863010151729045</c:v>
                </c:pt>
                <c:pt idx="9">
                  <c:v>3.6863010151729045</c:v>
                </c:pt>
                <c:pt idx="10">
                  <c:v>3.6863010151729045</c:v>
                </c:pt>
                <c:pt idx="11">
                  <c:v>3.6863010151729045</c:v>
                </c:pt>
                <c:pt idx="12">
                  <c:v>3.6863010151729045</c:v>
                </c:pt>
                <c:pt idx="13">
                  <c:v>3.6863010151729045</c:v>
                </c:pt>
                <c:pt idx="14">
                  <c:v>3.6863010151729045</c:v>
                </c:pt>
                <c:pt idx="15">
                  <c:v>3.6863010151729045</c:v>
                </c:pt>
                <c:pt idx="16">
                  <c:v>3.6863010151729045</c:v>
                </c:pt>
                <c:pt idx="17">
                  <c:v>3.6863010151729045</c:v>
                </c:pt>
                <c:pt idx="18">
                  <c:v>3.6863010151729045</c:v>
                </c:pt>
                <c:pt idx="19">
                  <c:v>3.6863010151729045</c:v>
                </c:pt>
                <c:pt idx="20">
                  <c:v>3.6863010151729045</c:v>
                </c:pt>
                <c:pt idx="21">
                  <c:v>3.6863010151729045</c:v>
                </c:pt>
                <c:pt idx="22">
                  <c:v>3.6863010151729045</c:v>
                </c:pt>
                <c:pt idx="23">
                  <c:v>3.6863010151729045</c:v>
                </c:pt>
                <c:pt idx="24">
                  <c:v>3.6863010151729045</c:v>
                </c:pt>
                <c:pt idx="25">
                  <c:v>3.6863010151729045</c:v>
                </c:pt>
                <c:pt idx="26">
                  <c:v>3.6863010151729045</c:v>
                </c:pt>
                <c:pt idx="27">
                  <c:v>3.6863010151729045</c:v>
                </c:pt>
                <c:pt idx="28">
                  <c:v>3.6863010151729045</c:v>
                </c:pt>
                <c:pt idx="29">
                  <c:v>3.6863010151729045</c:v>
                </c:pt>
                <c:pt idx="30">
                  <c:v>3.6863010151729045</c:v>
                </c:pt>
                <c:pt idx="31">
                  <c:v>3.6863010151729045</c:v>
                </c:pt>
                <c:pt idx="32">
                  <c:v>3.6863010151729045</c:v>
                </c:pt>
                <c:pt idx="33">
                  <c:v>3.6863010151729045</c:v>
                </c:pt>
                <c:pt idx="34">
                  <c:v>3.6863010151729045</c:v>
                </c:pt>
                <c:pt idx="35">
                  <c:v>3.6863010151729045</c:v>
                </c:pt>
                <c:pt idx="36">
                  <c:v>3.6863010151729045</c:v>
                </c:pt>
                <c:pt idx="37">
                  <c:v>3.6863010151729045</c:v>
                </c:pt>
                <c:pt idx="38">
                  <c:v>3.6863010151729045</c:v>
                </c:pt>
                <c:pt idx="39">
                  <c:v>3.6863010151729045</c:v>
                </c:pt>
                <c:pt idx="40">
                  <c:v>3.6863010151729045</c:v>
                </c:pt>
                <c:pt idx="41">
                  <c:v>3.6863010151729045</c:v>
                </c:pt>
                <c:pt idx="42">
                  <c:v>3.6863010151729045</c:v>
                </c:pt>
                <c:pt idx="43">
                  <c:v>3.6863010151729045</c:v>
                </c:pt>
                <c:pt idx="44">
                  <c:v>3.6863010151729045</c:v>
                </c:pt>
                <c:pt idx="45">
                  <c:v>3.6863010151729045</c:v>
                </c:pt>
                <c:pt idx="46">
                  <c:v>3.6863010151729045</c:v>
                </c:pt>
                <c:pt idx="47">
                  <c:v>3.6863010151729045</c:v>
                </c:pt>
                <c:pt idx="48">
                  <c:v>3.6863010151729045</c:v>
                </c:pt>
                <c:pt idx="49">
                  <c:v>3.6863010151729045</c:v>
                </c:pt>
                <c:pt idx="50">
                  <c:v>3.6863010151729045</c:v>
                </c:pt>
                <c:pt idx="51">
                  <c:v>3.6863010151729045</c:v>
                </c:pt>
                <c:pt idx="52">
                  <c:v>3.6863010151729045</c:v>
                </c:pt>
                <c:pt idx="53">
                  <c:v>3.6863010151729045</c:v>
                </c:pt>
                <c:pt idx="54">
                  <c:v>3.6863010151729045</c:v>
                </c:pt>
                <c:pt idx="55">
                  <c:v>3.6863010151729045</c:v>
                </c:pt>
                <c:pt idx="56">
                  <c:v>3.6863010151729045</c:v>
                </c:pt>
                <c:pt idx="57">
                  <c:v>3.6863010151729045</c:v>
                </c:pt>
                <c:pt idx="58">
                  <c:v>3.6863010151729045</c:v>
                </c:pt>
                <c:pt idx="59">
                  <c:v>3.6863010151729045</c:v>
                </c:pt>
                <c:pt idx="60">
                  <c:v>3.6863010151729045</c:v>
                </c:pt>
                <c:pt idx="61">
                  <c:v>3.6863010151729045</c:v>
                </c:pt>
                <c:pt idx="62">
                  <c:v>3.6863010151729045</c:v>
                </c:pt>
                <c:pt idx="63">
                  <c:v>3.6863010151729045</c:v>
                </c:pt>
                <c:pt idx="64">
                  <c:v>3.6863010151729045</c:v>
                </c:pt>
                <c:pt idx="65">
                  <c:v>3.6863010151729045</c:v>
                </c:pt>
                <c:pt idx="66">
                  <c:v>3.6863010151729045</c:v>
                </c:pt>
                <c:pt idx="67">
                  <c:v>3.6863010151729045</c:v>
                </c:pt>
                <c:pt idx="68">
                  <c:v>3.6863010151729045</c:v>
                </c:pt>
                <c:pt idx="69">
                  <c:v>3.6863010151729045</c:v>
                </c:pt>
                <c:pt idx="70">
                  <c:v>3.6863010151729045</c:v>
                </c:pt>
                <c:pt idx="71">
                  <c:v>3.6863010151729045</c:v>
                </c:pt>
                <c:pt idx="72">
                  <c:v>3.6863010151729045</c:v>
                </c:pt>
                <c:pt idx="73">
                  <c:v>3.6863010151729045</c:v>
                </c:pt>
                <c:pt idx="74">
                  <c:v>3.6863010151729045</c:v>
                </c:pt>
                <c:pt idx="75">
                  <c:v>3.6863010151729045</c:v>
                </c:pt>
                <c:pt idx="76">
                  <c:v>3.6863010151729045</c:v>
                </c:pt>
                <c:pt idx="77">
                  <c:v>3.6863010151729045</c:v>
                </c:pt>
                <c:pt idx="78">
                  <c:v>3.6863010151729045</c:v>
                </c:pt>
                <c:pt idx="79">
                  <c:v>3.6863010151729045</c:v>
                </c:pt>
                <c:pt idx="80">
                  <c:v>3.6863010151729045</c:v>
                </c:pt>
                <c:pt idx="81">
                  <c:v>3.6863010151729045</c:v>
                </c:pt>
                <c:pt idx="82">
                  <c:v>3.6863010151729045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 contours'!$F$2:$F$84</c:f>
              <c:numCache>
                <c:formatCode>General</c:formatCode>
                <c:ptCount val="83"/>
                <c:pt idx="0">
                  <c:v>509.4825285</c:v>
                </c:pt>
                <c:pt idx="1">
                  <c:v>508.94429049999997</c:v>
                </c:pt>
                <c:pt idx="2">
                  <c:v>509.18725600000005</c:v>
                </c:pt>
                <c:pt idx="3">
                  <c:v>511.14956649999999</c:v>
                </c:pt>
                <c:pt idx="4">
                  <c:v>510.33084099999996</c:v>
                </c:pt>
                <c:pt idx="5">
                  <c:v>509.29406749999998</c:v>
                </c:pt>
                <c:pt idx="6">
                  <c:v>509.42904650000003</c:v>
                </c:pt>
                <c:pt idx="7">
                  <c:v>511.16532900000004</c:v>
                </c:pt>
                <c:pt idx="8">
                  <c:v>420.72026049999999</c:v>
                </c:pt>
                <c:pt idx="9">
                  <c:v>419.23933399999999</c:v>
                </c:pt>
                <c:pt idx="10">
                  <c:v>421.883667</c:v>
                </c:pt>
                <c:pt idx="11">
                  <c:v>421.79519649999997</c:v>
                </c:pt>
                <c:pt idx="12">
                  <c:v>421.06414799999999</c:v>
                </c:pt>
                <c:pt idx="13">
                  <c:v>422.039444</c:v>
                </c:pt>
                <c:pt idx="14">
                  <c:v>421.84718299999997</c:v>
                </c:pt>
                <c:pt idx="15">
                  <c:v>422.26100150000002</c:v>
                </c:pt>
                <c:pt idx="16">
                  <c:v>378.12245199999995</c:v>
                </c:pt>
                <c:pt idx="17">
                  <c:v>378.92390450000005</c:v>
                </c:pt>
                <c:pt idx="18">
                  <c:v>378.30946349999999</c:v>
                </c:pt>
                <c:pt idx="19">
                  <c:v>377.90353400000004</c:v>
                </c:pt>
                <c:pt idx="20">
                  <c:v>377.41836550000005</c:v>
                </c:pt>
                <c:pt idx="21">
                  <c:v>377.73641950000001</c:v>
                </c:pt>
                <c:pt idx="22">
                  <c:v>378.16655000000003</c:v>
                </c:pt>
                <c:pt idx="23">
                  <c:v>377.89228850000001</c:v>
                </c:pt>
                <c:pt idx="24">
                  <c:v>481.65708949999998</c:v>
                </c:pt>
                <c:pt idx="25">
                  <c:v>480.55914299999995</c:v>
                </c:pt>
                <c:pt idx="26">
                  <c:v>480.26646449999998</c:v>
                </c:pt>
                <c:pt idx="27">
                  <c:v>481.101135</c:v>
                </c:pt>
                <c:pt idx="28">
                  <c:v>480.87252799999999</c:v>
                </c:pt>
                <c:pt idx="29">
                  <c:v>479.58992000000001</c:v>
                </c:pt>
                <c:pt idx="30">
                  <c:v>479.4757535</c:v>
                </c:pt>
                <c:pt idx="31">
                  <c:v>481.05578600000001</c:v>
                </c:pt>
                <c:pt idx="32">
                  <c:v>480.47773749999999</c:v>
                </c:pt>
                <c:pt idx="33">
                  <c:v>480.78866600000003</c:v>
                </c:pt>
                <c:pt idx="34">
                  <c:v>481.43339549999996</c:v>
                </c:pt>
                <c:pt idx="35">
                  <c:v>480.38848849999999</c:v>
                </c:pt>
                <c:pt idx="36">
                  <c:v>480.78141800000003</c:v>
                </c:pt>
                <c:pt idx="37">
                  <c:v>480.6166685</c:v>
                </c:pt>
                <c:pt idx="38">
                  <c:v>480.68515000000002</c:v>
                </c:pt>
                <c:pt idx="39">
                  <c:v>480.66360450000002</c:v>
                </c:pt>
                <c:pt idx="40">
                  <c:v>423.65521200000001</c:v>
                </c:pt>
                <c:pt idx="41">
                  <c:v>423.33023049999997</c:v>
                </c:pt>
                <c:pt idx="42">
                  <c:v>423.61100799999997</c:v>
                </c:pt>
                <c:pt idx="43">
                  <c:v>424.04106150000001</c:v>
                </c:pt>
                <c:pt idx="44">
                  <c:v>423.13526899999999</c:v>
                </c:pt>
                <c:pt idx="45">
                  <c:v>422.93170150000003</c:v>
                </c:pt>
                <c:pt idx="46">
                  <c:v>423.69944799999996</c:v>
                </c:pt>
                <c:pt idx="47">
                  <c:v>423.6020355</c:v>
                </c:pt>
                <c:pt idx="48">
                  <c:v>423.35351549999996</c:v>
                </c:pt>
                <c:pt idx="49">
                  <c:v>422.065338</c:v>
                </c:pt>
                <c:pt idx="50">
                  <c:v>422.30433649999998</c:v>
                </c:pt>
                <c:pt idx="51">
                  <c:v>422.5092775</c:v>
                </c:pt>
                <c:pt idx="52">
                  <c:v>421.81547549999999</c:v>
                </c:pt>
                <c:pt idx="53">
                  <c:v>421.84060699999998</c:v>
                </c:pt>
                <c:pt idx="54">
                  <c:v>422.15223700000001</c:v>
                </c:pt>
                <c:pt idx="55">
                  <c:v>422.237076</c:v>
                </c:pt>
                <c:pt idx="56">
                  <c:v>422.02098100000001</c:v>
                </c:pt>
                <c:pt idx="57">
                  <c:v>422.049713</c:v>
                </c:pt>
                <c:pt idx="58">
                  <c:v>334.83819599999998</c:v>
                </c:pt>
                <c:pt idx="59">
                  <c:v>335.14750649999996</c:v>
                </c:pt>
                <c:pt idx="60">
                  <c:v>335.01264950000001</c:v>
                </c:pt>
                <c:pt idx="61">
                  <c:v>335.05651850000004</c:v>
                </c:pt>
                <c:pt idx="62">
                  <c:v>335.11372399999999</c:v>
                </c:pt>
                <c:pt idx="63">
                  <c:v>335.17271449999998</c:v>
                </c:pt>
                <c:pt idx="64">
                  <c:v>335.3170015</c:v>
                </c:pt>
                <c:pt idx="65">
                  <c:v>392.715149</c:v>
                </c:pt>
                <c:pt idx="66">
                  <c:v>392.75016800000003</c:v>
                </c:pt>
                <c:pt idx="67">
                  <c:v>392.83016950000001</c:v>
                </c:pt>
                <c:pt idx="68">
                  <c:v>392.82327299999997</c:v>
                </c:pt>
                <c:pt idx="69">
                  <c:v>392.75929300000001</c:v>
                </c:pt>
                <c:pt idx="70">
                  <c:v>392.30694600000004</c:v>
                </c:pt>
                <c:pt idx="71">
                  <c:v>392.421356</c:v>
                </c:pt>
                <c:pt idx="72">
                  <c:v>392.20103499999999</c:v>
                </c:pt>
                <c:pt idx="73">
                  <c:v>392.12280250000003</c:v>
                </c:pt>
                <c:pt idx="74">
                  <c:v>300.94894399999998</c:v>
                </c:pt>
                <c:pt idx="75">
                  <c:v>301.049576</c:v>
                </c:pt>
                <c:pt idx="76">
                  <c:v>301.19546500000001</c:v>
                </c:pt>
                <c:pt idx="77">
                  <c:v>300.8712615</c:v>
                </c:pt>
                <c:pt idx="78">
                  <c:v>300.94375600000001</c:v>
                </c:pt>
                <c:pt idx="79">
                  <c:v>300.78244000000001</c:v>
                </c:pt>
                <c:pt idx="80">
                  <c:v>301.34434499999998</c:v>
                </c:pt>
                <c:pt idx="81">
                  <c:v>301.03657550000003</c:v>
                </c:pt>
                <c:pt idx="82">
                  <c:v>300.91482550000001</c:v>
                </c:pt>
              </c:numCache>
            </c:numRef>
          </c:xVal>
          <c:yVal>
            <c:numRef>
              <c:f>' 10 models contours'!$I$2:$I$84</c:f>
              <c:numCache>
                <c:formatCode>General</c:formatCode>
                <c:ptCount val="83"/>
                <c:pt idx="0">
                  <c:v>0.38565545783132416</c:v>
                </c:pt>
                <c:pt idx="1">
                  <c:v>0.38565545783132416</c:v>
                </c:pt>
                <c:pt idx="2">
                  <c:v>0.38565545783132416</c:v>
                </c:pt>
                <c:pt idx="3">
                  <c:v>0.38565545783132416</c:v>
                </c:pt>
                <c:pt idx="4">
                  <c:v>0.38565545783132416</c:v>
                </c:pt>
                <c:pt idx="5">
                  <c:v>0.38565545783132416</c:v>
                </c:pt>
                <c:pt idx="6">
                  <c:v>0.38565545783132416</c:v>
                </c:pt>
                <c:pt idx="7">
                  <c:v>0.38565545783132416</c:v>
                </c:pt>
                <c:pt idx="8">
                  <c:v>0.38565545783132416</c:v>
                </c:pt>
                <c:pt idx="9">
                  <c:v>0.38565545783132416</c:v>
                </c:pt>
                <c:pt idx="10">
                  <c:v>0.38565545783132416</c:v>
                </c:pt>
                <c:pt idx="11">
                  <c:v>0.38565545783132416</c:v>
                </c:pt>
                <c:pt idx="12">
                  <c:v>0.38565545783132416</c:v>
                </c:pt>
                <c:pt idx="13">
                  <c:v>0.38565545783132416</c:v>
                </c:pt>
                <c:pt idx="14">
                  <c:v>0.38565545783132416</c:v>
                </c:pt>
                <c:pt idx="15">
                  <c:v>0.38565545783132416</c:v>
                </c:pt>
                <c:pt idx="16">
                  <c:v>0.38565545783132416</c:v>
                </c:pt>
                <c:pt idx="17">
                  <c:v>0.38565545783132416</c:v>
                </c:pt>
                <c:pt idx="18">
                  <c:v>0.38565545783132416</c:v>
                </c:pt>
                <c:pt idx="19">
                  <c:v>0.38565545783132416</c:v>
                </c:pt>
                <c:pt idx="20">
                  <c:v>0.38565545783132416</c:v>
                </c:pt>
                <c:pt idx="21">
                  <c:v>0.38565545783132416</c:v>
                </c:pt>
                <c:pt idx="22">
                  <c:v>0.38565545783132416</c:v>
                </c:pt>
                <c:pt idx="23">
                  <c:v>0.38565545783132416</c:v>
                </c:pt>
                <c:pt idx="24">
                  <c:v>0.38565545783132416</c:v>
                </c:pt>
                <c:pt idx="25">
                  <c:v>0.38565545783132416</c:v>
                </c:pt>
                <c:pt idx="26">
                  <c:v>0.38565545783132416</c:v>
                </c:pt>
                <c:pt idx="27">
                  <c:v>0.38565545783132416</c:v>
                </c:pt>
                <c:pt idx="28">
                  <c:v>0.38565545783132416</c:v>
                </c:pt>
                <c:pt idx="29">
                  <c:v>0.38565545783132416</c:v>
                </c:pt>
                <c:pt idx="30">
                  <c:v>0.38565545783132416</c:v>
                </c:pt>
                <c:pt idx="31">
                  <c:v>0.38565545783132416</c:v>
                </c:pt>
                <c:pt idx="32">
                  <c:v>0.38565545783132416</c:v>
                </c:pt>
                <c:pt idx="33">
                  <c:v>0.38565545783132416</c:v>
                </c:pt>
                <c:pt idx="34">
                  <c:v>0.38565545783132416</c:v>
                </c:pt>
                <c:pt idx="35">
                  <c:v>0.38565545783132416</c:v>
                </c:pt>
                <c:pt idx="36">
                  <c:v>0.38565545783132416</c:v>
                </c:pt>
                <c:pt idx="37">
                  <c:v>0.38565545783132416</c:v>
                </c:pt>
                <c:pt idx="38">
                  <c:v>0.38565545783132416</c:v>
                </c:pt>
                <c:pt idx="39">
                  <c:v>0.38565545783132416</c:v>
                </c:pt>
                <c:pt idx="40">
                  <c:v>0.38565545783132416</c:v>
                </c:pt>
                <c:pt idx="41">
                  <c:v>0.38565545783132416</c:v>
                </c:pt>
                <c:pt idx="42">
                  <c:v>0.38565545783132416</c:v>
                </c:pt>
                <c:pt idx="43">
                  <c:v>0.38565545783132416</c:v>
                </c:pt>
                <c:pt idx="44">
                  <c:v>0.38565545783132416</c:v>
                </c:pt>
                <c:pt idx="45">
                  <c:v>0.38565545783132416</c:v>
                </c:pt>
                <c:pt idx="46">
                  <c:v>0.38565545783132416</c:v>
                </c:pt>
                <c:pt idx="47">
                  <c:v>0.38565545783132416</c:v>
                </c:pt>
                <c:pt idx="48">
                  <c:v>0.38565545783132416</c:v>
                </c:pt>
                <c:pt idx="49">
                  <c:v>0.38565545783132416</c:v>
                </c:pt>
                <c:pt idx="50">
                  <c:v>0.38565545783132416</c:v>
                </c:pt>
                <c:pt idx="51">
                  <c:v>0.38565545783132416</c:v>
                </c:pt>
                <c:pt idx="52">
                  <c:v>0.38565545783132416</c:v>
                </c:pt>
                <c:pt idx="53">
                  <c:v>0.38565545783132416</c:v>
                </c:pt>
                <c:pt idx="54">
                  <c:v>0.38565545783132416</c:v>
                </c:pt>
                <c:pt idx="55">
                  <c:v>0.38565545783132416</c:v>
                </c:pt>
                <c:pt idx="56">
                  <c:v>0.38565545783132416</c:v>
                </c:pt>
                <c:pt idx="57">
                  <c:v>0.38565545783132416</c:v>
                </c:pt>
                <c:pt idx="58">
                  <c:v>0.38565545783132416</c:v>
                </c:pt>
                <c:pt idx="59">
                  <c:v>0.38565545783132416</c:v>
                </c:pt>
                <c:pt idx="60">
                  <c:v>0.38565545783132416</c:v>
                </c:pt>
                <c:pt idx="61">
                  <c:v>0.38565545783132416</c:v>
                </c:pt>
                <c:pt idx="62">
                  <c:v>0.38565545783132416</c:v>
                </c:pt>
                <c:pt idx="63">
                  <c:v>0.38565545783132416</c:v>
                </c:pt>
                <c:pt idx="64">
                  <c:v>0.38565545783132416</c:v>
                </c:pt>
                <c:pt idx="65">
                  <c:v>0.38565545783132416</c:v>
                </c:pt>
                <c:pt idx="66">
                  <c:v>0.38565545783132416</c:v>
                </c:pt>
                <c:pt idx="67">
                  <c:v>0.38565545783132416</c:v>
                </c:pt>
                <c:pt idx="68">
                  <c:v>0.38565545783132416</c:v>
                </c:pt>
                <c:pt idx="69">
                  <c:v>0.38565545783132416</c:v>
                </c:pt>
                <c:pt idx="70">
                  <c:v>0.38565545783132416</c:v>
                </c:pt>
                <c:pt idx="71">
                  <c:v>0.38565545783132416</c:v>
                </c:pt>
                <c:pt idx="72">
                  <c:v>0.38565545783132416</c:v>
                </c:pt>
                <c:pt idx="73">
                  <c:v>0.38565545783132416</c:v>
                </c:pt>
                <c:pt idx="74">
                  <c:v>0.38565545783132416</c:v>
                </c:pt>
                <c:pt idx="75">
                  <c:v>0.38565545783132416</c:v>
                </c:pt>
                <c:pt idx="76">
                  <c:v>0.38565545783132416</c:v>
                </c:pt>
                <c:pt idx="77">
                  <c:v>0.38565545783132416</c:v>
                </c:pt>
                <c:pt idx="78">
                  <c:v>0.38565545783132416</c:v>
                </c:pt>
                <c:pt idx="79">
                  <c:v>0.38565545783132416</c:v>
                </c:pt>
                <c:pt idx="80">
                  <c:v>0.38565545783132416</c:v>
                </c:pt>
                <c:pt idx="81">
                  <c:v>0.38565545783132416</c:v>
                </c:pt>
                <c:pt idx="82">
                  <c:v>0.38565545783132416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075936"/>
        <c:axId val="629076328"/>
      </c:scatterChart>
      <c:valAx>
        <c:axId val="62907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9076328"/>
        <c:crosses val="autoZero"/>
        <c:crossBetween val="midCat"/>
      </c:valAx>
      <c:valAx>
        <c:axId val="62907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2907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9077112"/>
        <c:axId val="628698864"/>
      </c:barChart>
      <c:catAx>
        <c:axId val="629077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698864"/>
        <c:crosses val="autoZero"/>
        <c:auto val="1"/>
        <c:lblAlgn val="ctr"/>
        <c:lblOffset val="100"/>
        <c:noMultiLvlLbl val="0"/>
      </c:catAx>
      <c:valAx>
        <c:axId val="62869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077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="85" zoomScaleNormal="85" workbookViewId="0">
      <pane ySplit="8145" topLeftCell="A93" activePane="bottomLeft"/>
      <selection activeCell="L29" sqref="L29"/>
      <selection pane="bottomLeft" activeCell="K110" sqref="K11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0" t="s">
        <v>22</v>
      </c>
      <c r="D1" s="20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20264.976563</v>
      </c>
      <c r="D2" s="5">
        <v>20355.314452999999</v>
      </c>
      <c r="E2" s="5">
        <f t="shared" ref="E2:E8" si="0">D2-C2</f>
        <v>90.337889999998879</v>
      </c>
      <c r="F2">
        <f t="shared" ref="F2:F8" si="1">AVERAGE(C2,D2)</f>
        <v>20310.145508000001</v>
      </c>
      <c r="G2">
        <f>$G$84</f>
        <v>15.603817248156133</v>
      </c>
      <c r="H2">
        <f>$G$85</f>
        <v>178.00046218774105</v>
      </c>
      <c r="I2">
        <f>$E$80</f>
        <v>96.802139717948592</v>
      </c>
      <c r="J2">
        <f t="shared" ref="J2:J8" si="2">(E2/D2)*100</f>
        <v>0.44380493462081955</v>
      </c>
      <c r="O2">
        <f>D2/C2</f>
        <v>1.004457833430952</v>
      </c>
      <c r="Y2" s="5"/>
    </row>
    <row r="3" spans="2:26" x14ac:dyDescent="0.25">
      <c r="B3" s="1">
        <v>2</v>
      </c>
      <c r="C3" s="5">
        <v>20235.417968999998</v>
      </c>
      <c r="D3" s="5">
        <v>20311.484375</v>
      </c>
      <c r="E3" s="5">
        <f t="shared" si="0"/>
        <v>76.066406000001734</v>
      </c>
      <c r="F3">
        <f t="shared" si="1"/>
        <v>20273.451172000001</v>
      </c>
      <c r="G3">
        <f>$G$84</f>
        <v>15.603817248156133</v>
      </c>
      <c r="H3">
        <f>$G$85</f>
        <v>178.00046218774105</v>
      </c>
      <c r="I3">
        <f>$E$80</f>
        <v>96.802139717948592</v>
      </c>
      <c r="J3">
        <f t="shared" si="2"/>
        <v>0.37449949297465729</v>
      </c>
      <c r="L3" s="16"/>
      <c r="O3">
        <f t="shared" ref="O3:O54" si="3">D3/C3</f>
        <v>1.0037590726377155</v>
      </c>
      <c r="Y3" s="5"/>
    </row>
    <row r="4" spans="2:26" x14ac:dyDescent="0.25">
      <c r="B4" s="1">
        <v>3</v>
      </c>
      <c r="C4" s="5">
        <v>20240.814452999999</v>
      </c>
      <c r="D4" s="5">
        <v>20328.033202999999</v>
      </c>
      <c r="E4" s="5">
        <f t="shared" si="0"/>
        <v>87.21875</v>
      </c>
      <c r="F4">
        <f t="shared" si="1"/>
        <v>20284.423827999999</v>
      </c>
      <c r="G4">
        <f>$G$84</f>
        <v>15.603817248156133</v>
      </c>
      <c r="H4">
        <f>$G$85</f>
        <v>178.00046218774105</v>
      </c>
      <c r="I4">
        <f>$E$80</f>
        <v>96.802139717948592</v>
      </c>
      <c r="J4">
        <f t="shared" si="2"/>
        <v>0.42905651092270108</v>
      </c>
      <c r="O4">
        <f t="shared" si="3"/>
        <v>1.0043090533833272</v>
      </c>
      <c r="Y4" s="5"/>
    </row>
    <row r="5" spans="2:26" x14ac:dyDescent="0.25">
      <c r="B5" s="1">
        <v>4</v>
      </c>
      <c r="C5" s="5">
        <v>20259.033202999999</v>
      </c>
      <c r="D5" s="5">
        <v>20275.054688</v>
      </c>
      <c r="E5" s="5">
        <f t="shared" si="0"/>
        <v>16.021485000001121</v>
      </c>
      <c r="F5">
        <f t="shared" si="1"/>
        <v>20267.043945500001</v>
      </c>
      <c r="G5">
        <f>$G$84</f>
        <v>15.603817248156133</v>
      </c>
      <c r="H5">
        <f>$G$85</f>
        <v>178.00046218774105</v>
      </c>
      <c r="I5">
        <f>$E$80</f>
        <v>96.802139717948592</v>
      </c>
      <c r="J5">
        <f t="shared" si="2"/>
        <v>7.9020674649442998E-2</v>
      </c>
      <c r="O5">
        <f t="shared" si="3"/>
        <v>1.0007908316670131</v>
      </c>
      <c r="Y5" s="5"/>
    </row>
    <row r="6" spans="2:26" x14ac:dyDescent="0.25">
      <c r="B6" s="1">
        <v>5</v>
      </c>
      <c r="C6" s="5">
        <v>20262.117188</v>
      </c>
      <c r="D6" s="5">
        <v>20285.640625</v>
      </c>
      <c r="E6" s="5">
        <f t="shared" si="0"/>
        <v>23.523436999999831</v>
      </c>
      <c r="F6">
        <f t="shared" si="1"/>
        <v>20273.878906500002</v>
      </c>
      <c r="G6">
        <f>$G$84</f>
        <v>15.603817248156133</v>
      </c>
      <c r="H6">
        <f>$G$85</f>
        <v>178.00046218774105</v>
      </c>
      <c r="I6">
        <f>$E$80</f>
        <v>96.802139717948592</v>
      </c>
      <c r="J6">
        <f t="shared" si="2"/>
        <v>0.11596102600284447</v>
      </c>
      <c r="O6">
        <f t="shared" si="3"/>
        <v>1.0011609565171171</v>
      </c>
      <c r="Y6" s="5"/>
    </row>
    <row r="7" spans="2:26" x14ac:dyDescent="0.25">
      <c r="B7" s="1">
        <v>6</v>
      </c>
      <c r="C7" s="5">
        <v>20255.099609000001</v>
      </c>
      <c r="D7" s="5">
        <v>20250.298827999999</v>
      </c>
      <c r="E7" s="5">
        <f t="shared" si="0"/>
        <v>-4.8007810000017344</v>
      </c>
      <c r="F7">
        <f t="shared" si="1"/>
        <v>20252.699218499998</v>
      </c>
      <c r="G7">
        <f>$G$84</f>
        <v>15.603817248156133</v>
      </c>
      <c r="H7">
        <f>$G$85</f>
        <v>178.00046218774105</v>
      </c>
      <c r="I7">
        <f>$E$80</f>
        <v>96.802139717948592</v>
      </c>
      <c r="J7">
        <f t="shared" si="2"/>
        <v>-2.3707210647991601E-2</v>
      </c>
      <c r="O7">
        <f t="shared" si="3"/>
        <v>0.99976298408338271</v>
      </c>
      <c r="Y7" s="5"/>
    </row>
    <row r="8" spans="2:26" x14ac:dyDescent="0.25">
      <c r="B8" s="1">
        <v>7</v>
      </c>
      <c r="C8" s="5">
        <v>20277.796875</v>
      </c>
      <c r="D8" s="5">
        <v>20346.771484000001</v>
      </c>
      <c r="E8" s="5">
        <f t="shared" si="0"/>
        <v>68.974609000000783</v>
      </c>
      <c r="F8">
        <f t="shared" si="1"/>
        <v>20312.284179499999</v>
      </c>
      <c r="G8">
        <f>$G$84</f>
        <v>15.603817248156133</v>
      </c>
      <c r="H8">
        <f>$G$85</f>
        <v>178.00046218774105</v>
      </c>
      <c r="I8">
        <f>$E$80</f>
        <v>96.802139717948592</v>
      </c>
      <c r="J8">
        <f t="shared" si="2"/>
        <v>0.33899534898811856</v>
      </c>
      <c r="O8">
        <f t="shared" si="3"/>
        <v>1.0034014843636705</v>
      </c>
      <c r="Y8" s="5"/>
    </row>
    <row r="9" spans="2:26" x14ac:dyDescent="0.25">
      <c r="B9" s="1">
        <v>8</v>
      </c>
      <c r="C9" s="5">
        <v>20262.640625</v>
      </c>
      <c r="D9" s="5">
        <v>20315.058593999998</v>
      </c>
      <c r="E9" s="5">
        <f t="shared" ref="E9:E54" si="4">D9-C9</f>
        <v>52.417968999998266</v>
      </c>
      <c r="F9">
        <f t="shared" ref="F9:F26" si="5">AVERAGE(C9,D9)</f>
        <v>20288.849609500001</v>
      </c>
      <c r="G9">
        <f>$G$84</f>
        <v>15.603817248156133</v>
      </c>
      <c r="H9">
        <f>$G$85</f>
        <v>178.00046218774105</v>
      </c>
      <c r="I9">
        <f>$E$80</f>
        <v>96.802139717948592</v>
      </c>
      <c r="J9">
        <f t="shared" ref="J9:J54" si="6">(E9/D9)*100</f>
        <v>0.2580251922850953</v>
      </c>
      <c r="O9">
        <f t="shared" si="3"/>
        <v>1.0025869268458192</v>
      </c>
      <c r="Y9" s="5"/>
    </row>
    <row r="10" spans="2:26" x14ac:dyDescent="0.25">
      <c r="B10" s="1">
        <v>9</v>
      </c>
      <c r="C10" s="5">
        <v>13862.073242</v>
      </c>
      <c r="D10" s="5">
        <v>13967.116211</v>
      </c>
      <c r="E10" s="5">
        <f t="shared" si="4"/>
        <v>105.04296900000008</v>
      </c>
      <c r="F10">
        <f t="shared" si="5"/>
        <v>13914.5947265</v>
      </c>
      <c r="G10">
        <f>$G$84</f>
        <v>15.603817248156133</v>
      </c>
      <c r="H10">
        <f>$G$85</f>
        <v>178.00046218774105</v>
      </c>
      <c r="I10">
        <f>$E$80</f>
        <v>96.802139717948592</v>
      </c>
      <c r="J10">
        <f t="shared" si="6"/>
        <v>0.75207342312561276</v>
      </c>
      <c r="O10">
        <f t="shared" si="3"/>
        <v>1.0075777242816562</v>
      </c>
      <c r="Y10" s="5"/>
    </row>
    <row r="11" spans="2:26" x14ac:dyDescent="0.25">
      <c r="B11" s="1">
        <v>10</v>
      </c>
      <c r="C11" s="5">
        <v>13857.017578000001</v>
      </c>
      <c r="D11" s="5">
        <v>13936.109375</v>
      </c>
      <c r="E11" s="5">
        <f t="shared" si="4"/>
        <v>79.091796999999133</v>
      </c>
      <c r="F11">
        <f t="shared" si="5"/>
        <v>13896.5634765</v>
      </c>
      <c r="G11">
        <f>$G$84</f>
        <v>15.603817248156133</v>
      </c>
      <c r="H11">
        <f>$G$85</f>
        <v>178.00046218774105</v>
      </c>
      <c r="I11">
        <f>$E$80</f>
        <v>96.802139717948592</v>
      </c>
      <c r="J11">
        <f t="shared" si="6"/>
        <v>0.56753140257267198</v>
      </c>
      <c r="O11">
        <f t="shared" si="3"/>
        <v>1.0057077070556344</v>
      </c>
      <c r="Y11" s="5"/>
    </row>
    <row r="12" spans="2:26" x14ac:dyDescent="0.25">
      <c r="B12" s="1">
        <v>11</v>
      </c>
      <c r="C12" s="5">
        <v>13883.571289</v>
      </c>
      <c r="D12" s="5">
        <v>14011.881836</v>
      </c>
      <c r="E12" s="5">
        <f t="shared" si="4"/>
        <v>128.31054700000095</v>
      </c>
      <c r="F12">
        <f t="shared" si="5"/>
        <v>13947.7265625</v>
      </c>
      <c r="G12">
        <f>$G$84</f>
        <v>15.603817248156133</v>
      </c>
      <c r="H12">
        <f>$G$85</f>
        <v>178.00046218774105</v>
      </c>
      <c r="I12">
        <f>$E$80</f>
        <v>96.802139717948592</v>
      </c>
      <c r="J12">
        <f t="shared" si="6"/>
        <v>0.91572672751449646</v>
      </c>
      <c r="O12">
        <f t="shared" si="3"/>
        <v>1.0092418978034607</v>
      </c>
      <c r="Y12" s="5"/>
    </row>
    <row r="13" spans="2:26" x14ac:dyDescent="0.25">
      <c r="B13" s="1">
        <v>12</v>
      </c>
      <c r="C13" s="5">
        <v>13860.5</v>
      </c>
      <c r="D13" s="5">
        <v>14007.975586</v>
      </c>
      <c r="E13" s="5">
        <f t="shared" si="4"/>
        <v>147.47558600000048</v>
      </c>
      <c r="F13">
        <f t="shared" si="5"/>
        <v>13934.237793</v>
      </c>
      <c r="G13">
        <f>$G$84</f>
        <v>15.603817248156133</v>
      </c>
      <c r="H13">
        <f>$G$85</f>
        <v>178.00046218774105</v>
      </c>
      <c r="I13">
        <f>$E$80</f>
        <v>96.802139717948592</v>
      </c>
      <c r="J13">
        <f t="shared" si="6"/>
        <v>1.0527972803392953</v>
      </c>
      <c r="O13">
        <f t="shared" si="3"/>
        <v>1.0106399903322392</v>
      </c>
      <c r="Y13" s="5"/>
    </row>
    <row r="14" spans="2:26" x14ac:dyDescent="0.25">
      <c r="B14" s="1">
        <v>13</v>
      </c>
      <c r="C14" s="5">
        <v>13890.592773</v>
      </c>
      <c r="D14" s="5">
        <v>13983.478515999999</v>
      </c>
      <c r="E14" s="5">
        <f t="shared" si="4"/>
        <v>92.885742999998911</v>
      </c>
      <c r="F14">
        <f t="shared" si="5"/>
        <v>13937.0356445</v>
      </c>
      <c r="G14">
        <f>$G$84</f>
        <v>15.603817248156133</v>
      </c>
      <c r="H14">
        <f>$G$85</f>
        <v>178.00046218774105</v>
      </c>
      <c r="I14">
        <f>$E$80</f>
        <v>96.802139717948592</v>
      </c>
      <c r="J14">
        <f t="shared" si="6"/>
        <v>0.66425348237720938</v>
      </c>
      <c r="O14">
        <f t="shared" si="3"/>
        <v>1.0066869531428886</v>
      </c>
      <c r="Y14" s="5"/>
    </row>
    <row r="15" spans="2:26" x14ac:dyDescent="0.25">
      <c r="B15" s="1">
        <v>14</v>
      </c>
      <c r="C15" s="5">
        <v>13860.290039</v>
      </c>
      <c r="D15" s="5">
        <v>14002.791992</v>
      </c>
      <c r="E15" s="5">
        <f t="shared" si="4"/>
        <v>142.50195300000087</v>
      </c>
      <c r="F15">
        <f t="shared" si="5"/>
        <v>13931.541015499999</v>
      </c>
      <c r="G15">
        <f>$G$84</f>
        <v>15.603817248156133</v>
      </c>
      <c r="H15">
        <f>$G$85</f>
        <v>178.00046218774105</v>
      </c>
      <c r="I15">
        <f>$E$80</f>
        <v>96.802139717948592</v>
      </c>
      <c r="J15">
        <f t="shared" si="6"/>
        <v>1.0176681413350588</v>
      </c>
      <c r="O15">
        <f t="shared" si="3"/>
        <v>1.0102813110403195</v>
      </c>
      <c r="Y15" s="5"/>
    </row>
    <row r="16" spans="2:26" x14ac:dyDescent="0.25">
      <c r="B16" s="1">
        <v>15</v>
      </c>
      <c r="C16">
        <v>13868.657227</v>
      </c>
      <c r="D16">
        <v>14050.338867</v>
      </c>
      <c r="E16" s="5">
        <f t="shared" si="4"/>
        <v>181.6816400000007</v>
      </c>
      <c r="F16">
        <f t="shared" si="5"/>
        <v>13959.498047000001</v>
      </c>
      <c r="G16">
        <f>$G$84</f>
        <v>15.603817248156133</v>
      </c>
      <c r="H16">
        <f>$G$85</f>
        <v>178.00046218774105</v>
      </c>
      <c r="I16">
        <f>$E$80</f>
        <v>96.802139717948592</v>
      </c>
      <c r="J16">
        <f t="shared" si="6"/>
        <v>1.2930765707488805</v>
      </c>
      <c r="O16">
        <f t="shared" si="3"/>
        <v>1.0131001608177537</v>
      </c>
      <c r="Y16" s="5"/>
    </row>
    <row r="17" spans="2:25" x14ac:dyDescent="0.25">
      <c r="B17" s="1">
        <v>16</v>
      </c>
      <c r="C17">
        <v>11201.643555000001</v>
      </c>
      <c r="D17">
        <v>11299.020508</v>
      </c>
      <c r="E17" s="5">
        <f t="shared" si="4"/>
        <v>97.376952999999048</v>
      </c>
      <c r="F17">
        <f t="shared" si="5"/>
        <v>11250.3320315</v>
      </c>
      <c r="G17">
        <f>$G$84</f>
        <v>15.603817248156133</v>
      </c>
      <c r="H17">
        <f>$G$85</f>
        <v>178.00046218774105</v>
      </c>
      <c r="I17">
        <f>$E$80</f>
        <v>96.802139717948592</v>
      </c>
      <c r="J17">
        <f t="shared" si="6"/>
        <v>0.86181764986667331</v>
      </c>
      <c r="O17">
        <f t="shared" si="3"/>
        <v>1.0086930951267892</v>
      </c>
      <c r="Y17" s="5"/>
    </row>
    <row r="18" spans="2:25" x14ac:dyDescent="0.25">
      <c r="B18" s="1">
        <v>17</v>
      </c>
      <c r="C18">
        <v>11197.667969</v>
      </c>
      <c r="D18">
        <v>11393.932617</v>
      </c>
      <c r="E18" s="5">
        <f t="shared" si="4"/>
        <v>196.26464800000031</v>
      </c>
      <c r="F18">
        <f t="shared" si="5"/>
        <v>11295.800293</v>
      </c>
      <c r="G18">
        <f>$G$84</f>
        <v>15.603817248156133</v>
      </c>
      <c r="H18">
        <f>$G$85</f>
        <v>178.00046218774105</v>
      </c>
      <c r="I18">
        <f>$E$80</f>
        <v>96.802139717948592</v>
      </c>
      <c r="J18">
        <f t="shared" si="6"/>
        <v>1.7225364990062264</v>
      </c>
      <c r="O18">
        <f t="shared" si="3"/>
        <v>1.0175272787640557</v>
      </c>
      <c r="Y18" s="5"/>
    </row>
    <row r="19" spans="2:25" x14ac:dyDescent="0.25">
      <c r="B19" s="1">
        <v>18</v>
      </c>
      <c r="C19">
        <v>11210.470703000001</v>
      </c>
      <c r="D19">
        <v>11323.605469</v>
      </c>
      <c r="E19" s="5">
        <f t="shared" si="4"/>
        <v>113.13476599999922</v>
      </c>
      <c r="F19">
        <f t="shared" si="5"/>
        <v>11267.038086</v>
      </c>
      <c r="G19">
        <f>$G$84</f>
        <v>15.603817248156133</v>
      </c>
      <c r="H19">
        <f>$G$85</f>
        <v>178.00046218774105</v>
      </c>
      <c r="I19">
        <f>$E$80</f>
        <v>96.802139717948592</v>
      </c>
      <c r="J19">
        <f t="shared" si="6"/>
        <v>0.99910550848598467</v>
      </c>
      <c r="O19">
        <f t="shared" si="3"/>
        <v>1.0100918836503201</v>
      </c>
      <c r="Y19" s="5"/>
    </row>
    <row r="20" spans="2:25" x14ac:dyDescent="0.25">
      <c r="B20" s="1">
        <v>19</v>
      </c>
      <c r="C20">
        <v>11205.026367</v>
      </c>
      <c r="D20">
        <v>11319.324219</v>
      </c>
      <c r="E20" s="5">
        <f t="shared" si="4"/>
        <v>114.29785199999969</v>
      </c>
      <c r="F20">
        <f t="shared" si="5"/>
        <v>11262.175293</v>
      </c>
      <c r="G20">
        <f>$G$84</f>
        <v>15.603817248156133</v>
      </c>
      <c r="H20">
        <f>$G$85</f>
        <v>178.00046218774105</v>
      </c>
      <c r="I20">
        <f>$E$80</f>
        <v>96.802139717948592</v>
      </c>
      <c r="J20">
        <f t="shared" si="6"/>
        <v>1.0097586197605821</v>
      </c>
      <c r="O20">
        <f t="shared" si="3"/>
        <v>1.0102005875092466</v>
      </c>
      <c r="Y20" s="5"/>
    </row>
    <row r="21" spans="2:25" x14ac:dyDescent="0.25">
      <c r="B21" s="1">
        <v>20</v>
      </c>
      <c r="C21">
        <v>11199.541992</v>
      </c>
      <c r="D21">
        <v>11297.118164</v>
      </c>
      <c r="E21" s="5">
        <f t="shared" si="4"/>
        <v>97.576171999999133</v>
      </c>
      <c r="F21">
        <f t="shared" si="5"/>
        <v>11248.330077999999</v>
      </c>
      <c r="G21">
        <f>$G$84</f>
        <v>15.603817248156133</v>
      </c>
      <c r="H21">
        <f>$G$85</f>
        <v>178.00046218774105</v>
      </c>
      <c r="I21">
        <f>$E$80</f>
        <v>96.802139717948592</v>
      </c>
      <c r="J21">
        <f t="shared" si="6"/>
        <v>0.86372622277193289</v>
      </c>
      <c r="O21">
        <f t="shared" si="3"/>
        <v>1.0087125145001197</v>
      </c>
      <c r="Y21" s="5"/>
    </row>
    <row r="22" spans="2:25" x14ac:dyDescent="0.25">
      <c r="B22" s="1">
        <v>21</v>
      </c>
      <c r="C22">
        <v>11209.207031</v>
      </c>
      <c r="D22">
        <v>11310.735352</v>
      </c>
      <c r="E22" s="5">
        <f t="shared" si="4"/>
        <v>101.52832099999978</v>
      </c>
      <c r="F22">
        <f t="shared" si="5"/>
        <v>11259.971191500001</v>
      </c>
      <c r="G22">
        <f>$G$84</f>
        <v>15.603817248156133</v>
      </c>
      <c r="H22">
        <f>$G$85</f>
        <v>178.00046218774105</v>
      </c>
      <c r="I22">
        <f>$E$80</f>
        <v>96.802139717948592</v>
      </c>
      <c r="J22">
        <f t="shared" si="6"/>
        <v>0.89762794230745768</v>
      </c>
      <c r="O22">
        <f t="shared" si="3"/>
        <v>1.0090575828173407</v>
      </c>
      <c r="Y22" s="5"/>
    </row>
    <row r="23" spans="2:25" x14ac:dyDescent="0.25">
      <c r="B23" s="1">
        <v>22</v>
      </c>
      <c r="C23">
        <v>11205.802734000001</v>
      </c>
      <c r="D23">
        <v>11320.163086</v>
      </c>
      <c r="E23" s="5">
        <f t="shared" si="4"/>
        <v>114.36035199999969</v>
      </c>
      <c r="F23">
        <f t="shared" si="5"/>
        <v>11262.982910000001</v>
      </c>
      <c r="G23">
        <f>$G$84</f>
        <v>15.603817248156133</v>
      </c>
      <c r="H23">
        <f>$G$85</f>
        <v>178.00046218774105</v>
      </c>
      <c r="I23">
        <f>$E$80</f>
        <v>96.802139717948592</v>
      </c>
      <c r="J23">
        <f t="shared" si="6"/>
        <v>1.0102359050059333</v>
      </c>
      <c r="O23">
        <f t="shared" si="3"/>
        <v>1.0102054582536077</v>
      </c>
      <c r="Y23" s="5"/>
    </row>
    <row r="24" spans="2:25" x14ac:dyDescent="0.25">
      <c r="B24" s="1">
        <v>23</v>
      </c>
      <c r="C24">
        <v>11208.202148</v>
      </c>
      <c r="D24">
        <v>11292.784180000001</v>
      </c>
      <c r="E24" s="5">
        <f t="shared" si="4"/>
        <v>84.582032000000254</v>
      </c>
      <c r="F24">
        <f t="shared" si="5"/>
        <v>11250.493164</v>
      </c>
      <c r="G24">
        <f>$G$84</f>
        <v>15.603817248156133</v>
      </c>
      <c r="H24">
        <f>$G$85</f>
        <v>178.00046218774105</v>
      </c>
      <c r="I24">
        <f>$E$80</f>
        <v>96.802139717948592</v>
      </c>
      <c r="J24">
        <f t="shared" si="6"/>
        <v>0.7489918398493669</v>
      </c>
      <c r="O24">
        <f t="shared" si="3"/>
        <v>1.0075464406229586</v>
      </c>
      <c r="Y24" s="5"/>
    </row>
    <row r="25" spans="2:25" x14ac:dyDescent="0.25">
      <c r="B25" s="1">
        <v>24</v>
      </c>
      <c r="C25">
        <v>16389.148438</v>
      </c>
      <c r="D25">
        <v>16474.474609000001</v>
      </c>
      <c r="E25" s="5">
        <f t="shared" si="4"/>
        <v>85.326171000000613</v>
      </c>
      <c r="F25">
        <f t="shared" si="5"/>
        <v>16431.8115235</v>
      </c>
      <c r="G25">
        <f>$G$84</f>
        <v>15.603817248156133</v>
      </c>
      <c r="H25">
        <f>$G$85</f>
        <v>178.00046218774105</v>
      </c>
      <c r="I25">
        <f>$E$80</f>
        <v>96.802139717948592</v>
      </c>
      <c r="J25">
        <f t="shared" si="6"/>
        <v>0.51792954267195235</v>
      </c>
      <c r="O25">
        <f t="shared" si="3"/>
        <v>1.0052062601862928</v>
      </c>
      <c r="Y25" s="5"/>
    </row>
    <row r="26" spans="2:25" x14ac:dyDescent="0.25">
      <c r="B26" s="1">
        <v>25</v>
      </c>
      <c r="C26">
        <v>16386.935547000001</v>
      </c>
      <c r="D26">
        <v>16543.027343999998</v>
      </c>
      <c r="E26" s="5">
        <f t="shared" si="4"/>
        <v>156.09179699999731</v>
      </c>
      <c r="F26">
        <f t="shared" si="5"/>
        <v>16464.981445500001</v>
      </c>
      <c r="G26">
        <f>$G$84</f>
        <v>15.603817248156133</v>
      </c>
      <c r="H26">
        <f>$G$85</f>
        <v>178.00046218774105</v>
      </c>
      <c r="I26">
        <f>$E$80</f>
        <v>96.802139717948592</v>
      </c>
      <c r="J26">
        <f t="shared" si="6"/>
        <v>0.94355037777659445</v>
      </c>
      <c r="O26">
        <f t="shared" si="3"/>
        <v>1.0095253805418534</v>
      </c>
      <c r="Y26" s="5"/>
    </row>
    <row r="27" spans="2:25" x14ac:dyDescent="0.25">
      <c r="B27" s="1">
        <v>26</v>
      </c>
      <c r="C27">
        <v>16389.195313</v>
      </c>
      <c r="D27">
        <v>16400.873047000001</v>
      </c>
      <c r="E27" s="5">
        <f t="shared" si="4"/>
        <v>11.677734000000783</v>
      </c>
      <c r="F27">
        <f t="shared" ref="F27:F53" si="7">AVERAGE(C27,D27)</f>
        <v>16395.034180000002</v>
      </c>
      <c r="G27">
        <f>$G$84</f>
        <v>15.603817248156133</v>
      </c>
      <c r="H27">
        <f>$G$85</f>
        <v>178.00046218774105</v>
      </c>
      <c r="I27">
        <f>$E$80</f>
        <v>96.802139717948592</v>
      </c>
      <c r="J27">
        <f t="shared" si="6"/>
        <v>7.1201904718949341E-2</v>
      </c>
      <c r="O27">
        <f t="shared" si="3"/>
        <v>1.0007125263795433</v>
      </c>
      <c r="Y27" s="5"/>
    </row>
    <row r="28" spans="2:25" x14ac:dyDescent="0.25">
      <c r="B28" s="1">
        <v>27</v>
      </c>
      <c r="C28">
        <v>16397.029297000001</v>
      </c>
      <c r="D28">
        <v>16444.386718999998</v>
      </c>
      <c r="E28" s="5">
        <f t="shared" si="4"/>
        <v>47.357421999997314</v>
      </c>
      <c r="F28">
        <f t="shared" si="7"/>
        <v>16420.708008000001</v>
      </c>
      <c r="G28">
        <f>$G$84</f>
        <v>15.603817248156133</v>
      </c>
      <c r="H28">
        <f>$G$85</f>
        <v>178.00046218774105</v>
      </c>
      <c r="I28">
        <f>$E$80</f>
        <v>96.802139717948592</v>
      </c>
      <c r="J28">
        <f t="shared" si="6"/>
        <v>0.28798533389682512</v>
      </c>
      <c r="O28">
        <f t="shared" si="3"/>
        <v>1.0028881708474267</v>
      </c>
      <c r="Y28" s="5"/>
    </row>
    <row r="29" spans="2:25" x14ac:dyDescent="0.25">
      <c r="B29" s="1">
        <v>28</v>
      </c>
      <c r="C29">
        <v>16348.594727</v>
      </c>
      <c r="D29">
        <v>16375.915039</v>
      </c>
      <c r="E29" s="5">
        <f t="shared" si="4"/>
        <v>27.320311999999831</v>
      </c>
      <c r="F29">
        <f t="shared" si="7"/>
        <v>16362.254883</v>
      </c>
      <c r="G29">
        <f>$G$84</f>
        <v>15.603817248156133</v>
      </c>
      <c r="H29">
        <f>$G$85</f>
        <v>178.00046218774105</v>
      </c>
      <c r="I29">
        <f>$E$80</f>
        <v>96.802139717948592</v>
      </c>
      <c r="J29">
        <f t="shared" si="6"/>
        <v>0.16683227737158654</v>
      </c>
      <c r="O29">
        <f t="shared" si="3"/>
        <v>1.0016711107257972</v>
      </c>
      <c r="Y29" s="5"/>
    </row>
    <row r="30" spans="2:25" x14ac:dyDescent="0.25">
      <c r="B30" s="1">
        <v>29</v>
      </c>
      <c r="C30">
        <v>16363.561523</v>
      </c>
      <c r="D30">
        <v>16373.904296999999</v>
      </c>
      <c r="E30" s="5">
        <f t="shared" si="4"/>
        <v>10.342773999998826</v>
      </c>
      <c r="F30">
        <f t="shared" si="7"/>
        <v>16368.732909999999</v>
      </c>
      <c r="G30">
        <f>$G$84</f>
        <v>15.603817248156133</v>
      </c>
      <c r="H30">
        <f>$G$85</f>
        <v>178.00046218774105</v>
      </c>
      <c r="I30">
        <f>$E$80</f>
        <v>96.802139717948592</v>
      </c>
      <c r="J30">
        <f t="shared" si="6"/>
        <v>6.3166205276366572E-2</v>
      </c>
      <c r="O30">
        <f t="shared" si="3"/>
        <v>1.0006320613019031</v>
      </c>
      <c r="Y30" s="5"/>
    </row>
    <row r="31" spans="2:25" x14ac:dyDescent="0.25">
      <c r="B31" s="1">
        <v>30</v>
      </c>
      <c r="C31">
        <v>16366.201171999999</v>
      </c>
      <c r="D31">
        <v>16424.324218999998</v>
      </c>
      <c r="E31" s="5">
        <f t="shared" si="4"/>
        <v>58.123046999999133</v>
      </c>
      <c r="F31">
        <f t="shared" si="7"/>
        <v>16395.262695499998</v>
      </c>
      <c r="G31">
        <f>$G$84</f>
        <v>15.603817248156133</v>
      </c>
      <c r="H31">
        <f>$G$85</f>
        <v>178.00046218774105</v>
      </c>
      <c r="I31">
        <f>$E$80</f>
        <v>96.802139717948592</v>
      </c>
      <c r="J31">
        <f t="shared" si="6"/>
        <v>0.35388394813079244</v>
      </c>
      <c r="O31">
        <f t="shared" si="3"/>
        <v>1.0035514073418235</v>
      </c>
      <c r="Y31" s="5"/>
    </row>
    <row r="32" spans="2:25" x14ac:dyDescent="0.25">
      <c r="B32" s="1">
        <v>31</v>
      </c>
      <c r="C32">
        <v>17507.470702999999</v>
      </c>
      <c r="D32">
        <v>17597.697265999999</v>
      </c>
      <c r="E32" s="5">
        <f t="shared" si="4"/>
        <v>90.226563000000169</v>
      </c>
      <c r="F32">
        <f t="shared" si="7"/>
        <v>17552.583984500001</v>
      </c>
      <c r="G32">
        <f>$G$84</f>
        <v>15.603817248156133</v>
      </c>
      <c r="H32">
        <f>$G$85</f>
        <v>178.00046218774105</v>
      </c>
      <c r="I32">
        <f>$E$80</f>
        <v>96.802139717948592</v>
      </c>
      <c r="J32">
        <f t="shared" si="6"/>
        <v>0.51271800870403816</v>
      </c>
      <c r="O32">
        <f t="shared" si="3"/>
        <v>1.0051536035404898</v>
      </c>
      <c r="Y32" s="5"/>
    </row>
    <row r="33" spans="2:25" x14ac:dyDescent="0.25">
      <c r="B33" s="1">
        <v>32</v>
      </c>
      <c r="C33">
        <v>17521.341797000001</v>
      </c>
      <c r="D33">
        <v>17569.369140999999</v>
      </c>
      <c r="E33" s="5">
        <f t="shared" si="4"/>
        <v>48.027343999998266</v>
      </c>
      <c r="F33">
        <f t="shared" si="7"/>
        <v>17545.355469000002</v>
      </c>
      <c r="G33">
        <f t="shared" ref="G33:G59" si="8">$G$84</f>
        <v>15.603817248156133</v>
      </c>
      <c r="H33">
        <f t="shared" ref="H33:H61" si="9">$G$85</f>
        <v>178.00046218774105</v>
      </c>
      <c r="I33">
        <f t="shared" ref="I33:I62" si="10">$E$80</f>
        <v>96.802139717948592</v>
      </c>
      <c r="J33">
        <f t="shared" si="6"/>
        <v>0.27335838648822813</v>
      </c>
      <c r="O33">
        <f t="shared" si="3"/>
        <v>1.0027410768282725</v>
      </c>
      <c r="Y33" s="5"/>
    </row>
    <row r="34" spans="2:25" x14ac:dyDescent="0.25">
      <c r="B34" s="1">
        <v>33</v>
      </c>
      <c r="C34">
        <v>17506.919922000001</v>
      </c>
      <c r="D34">
        <v>17639.476563</v>
      </c>
      <c r="E34" s="5">
        <f t="shared" si="4"/>
        <v>132.55664099999922</v>
      </c>
      <c r="F34">
        <f t="shared" si="7"/>
        <v>17573.198242500002</v>
      </c>
      <c r="G34">
        <f t="shared" si="8"/>
        <v>15.603817248156133</v>
      </c>
      <c r="H34">
        <f t="shared" si="9"/>
        <v>178.00046218774105</v>
      </c>
      <c r="I34">
        <f t="shared" si="10"/>
        <v>96.802139717948592</v>
      </c>
      <c r="J34">
        <f t="shared" si="6"/>
        <v>0.75147717975966344</v>
      </c>
      <c r="O34">
        <f t="shared" si="3"/>
        <v>1.0075716711786304</v>
      </c>
      <c r="Y34" s="5"/>
    </row>
    <row r="35" spans="2:25" x14ac:dyDescent="0.25">
      <c r="B35" s="1">
        <v>34</v>
      </c>
      <c r="C35">
        <v>17506.753906000002</v>
      </c>
      <c r="D35">
        <v>17610.005859000001</v>
      </c>
      <c r="E35" s="5">
        <f t="shared" si="4"/>
        <v>103.25195299999905</v>
      </c>
      <c r="F35">
        <f t="shared" si="7"/>
        <v>17558.379882500001</v>
      </c>
      <c r="G35">
        <f t="shared" si="8"/>
        <v>15.603817248156133</v>
      </c>
      <c r="H35">
        <f t="shared" si="9"/>
        <v>178.00046218774105</v>
      </c>
      <c r="I35">
        <f t="shared" si="10"/>
        <v>96.802139717948592</v>
      </c>
      <c r="J35">
        <f t="shared" si="6"/>
        <v>0.58632548919471117</v>
      </c>
      <c r="O35">
        <f t="shared" si="3"/>
        <v>1.0058978354042329</v>
      </c>
      <c r="Y35" s="5"/>
    </row>
    <row r="36" spans="2:25" x14ac:dyDescent="0.25">
      <c r="B36" s="1">
        <v>35</v>
      </c>
      <c r="C36">
        <v>17499.144531000002</v>
      </c>
      <c r="D36">
        <v>17629.857422000001</v>
      </c>
      <c r="E36" s="5">
        <f t="shared" si="4"/>
        <v>130.71289099999922</v>
      </c>
      <c r="F36">
        <f t="shared" si="7"/>
        <v>17564.5009765</v>
      </c>
      <c r="G36">
        <f t="shared" si="8"/>
        <v>15.603817248156133</v>
      </c>
      <c r="H36">
        <f t="shared" si="9"/>
        <v>178.00046218774105</v>
      </c>
      <c r="I36">
        <f t="shared" si="10"/>
        <v>96.802139717948592</v>
      </c>
      <c r="J36">
        <f t="shared" si="6"/>
        <v>0.74142908743484681</v>
      </c>
      <c r="O36">
        <f t="shared" si="3"/>
        <v>1.007469673204221</v>
      </c>
      <c r="Y36" s="5"/>
    </row>
    <row r="37" spans="2:25" x14ac:dyDescent="0.25">
      <c r="B37" s="1">
        <v>36</v>
      </c>
      <c r="C37">
        <v>17490.0625</v>
      </c>
      <c r="D37">
        <v>17628.679688</v>
      </c>
      <c r="E37" s="5">
        <f t="shared" si="4"/>
        <v>138.61718800000017</v>
      </c>
      <c r="F37">
        <f t="shared" si="7"/>
        <v>17559.371094000002</v>
      </c>
      <c r="G37">
        <f t="shared" si="8"/>
        <v>15.603817248156133</v>
      </c>
      <c r="H37">
        <f t="shared" si="9"/>
        <v>178.00046218774105</v>
      </c>
      <c r="I37">
        <f t="shared" si="10"/>
        <v>96.802139717948592</v>
      </c>
      <c r="J37">
        <f t="shared" si="6"/>
        <v>0.7863163348209119</v>
      </c>
      <c r="O37">
        <f t="shared" si="3"/>
        <v>1.0079254827133979</v>
      </c>
      <c r="Y37" s="5"/>
    </row>
    <row r="38" spans="2:25" x14ac:dyDescent="0.25">
      <c r="B38" s="1">
        <v>37</v>
      </c>
      <c r="C38">
        <v>12860.151367</v>
      </c>
      <c r="D38">
        <v>12972.068359000001</v>
      </c>
      <c r="E38" s="5">
        <f t="shared" si="4"/>
        <v>111.91699200000039</v>
      </c>
      <c r="F38">
        <f t="shared" si="7"/>
        <v>12916.109863000001</v>
      </c>
      <c r="G38">
        <f t="shared" si="8"/>
        <v>15.603817248156133</v>
      </c>
      <c r="H38">
        <f t="shared" si="9"/>
        <v>178.00046218774105</v>
      </c>
      <c r="I38">
        <f t="shared" si="10"/>
        <v>96.802139717948592</v>
      </c>
      <c r="J38">
        <f t="shared" si="6"/>
        <v>0.86275364038112357</v>
      </c>
      <c r="O38">
        <f t="shared" si="3"/>
        <v>1.0087026185622656</v>
      </c>
      <c r="Y38" s="5"/>
    </row>
    <row r="39" spans="2:25" x14ac:dyDescent="0.25">
      <c r="B39" s="1">
        <v>38</v>
      </c>
      <c r="C39">
        <v>12831.381836</v>
      </c>
      <c r="D39">
        <v>12939.661133</v>
      </c>
      <c r="E39" s="5">
        <f t="shared" si="4"/>
        <v>108.27929699999913</v>
      </c>
      <c r="F39">
        <f t="shared" si="7"/>
        <v>12885.521484500001</v>
      </c>
      <c r="G39">
        <f t="shared" si="8"/>
        <v>15.603817248156133</v>
      </c>
      <c r="H39">
        <f t="shared" si="9"/>
        <v>178.00046218774105</v>
      </c>
      <c r="I39">
        <f t="shared" si="10"/>
        <v>96.802139717948592</v>
      </c>
      <c r="J39">
        <f t="shared" si="6"/>
        <v>0.83680164331239404</v>
      </c>
      <c r="O39">
        <f t="shared" si="3"/>
        <v>1.0084386310363089</v>
      </c>
      <c r="Y39" s="5"/>
    </row>
    <row r="40" spans="2:25" x14ac:dyDescent="0.25">
      <c r="B40" s="1">
        <v>39</v>
      </c>
      <c r="C40">
        <v>12830.024414</v>
      </c>
      <c r="D40">
        <v>12986.060546999999</v>
      </c>
      <c r="E40" s="5">
        <f t="shared" si="4"/>
        <v>156.03613299999961</v>
      </c>
      <c r="F40">
        <f t="shared" si="7"/>
        <v>12908.0424805</v>
      </c>
      <c r="G40">
        <f t="shared" si="8"/>
        <v>15.603817248156133</v>
      </c>
      <c r="H40">
        <f t="shared" si="9"/>
        <v>178.00046218774105</v>
      </c>
      <c r="I40">
        <f t="shared" si="10"/>
        <v>96.802139717948592</v>
      </c>
      <c r="J40">
        <f t="shared" si="6"/>
        <v>1.2015663444295785</v>
      </c>
      <c r="O40">
        <f t="shared" si="3"/>
        <v>1.0121617954857307</v>
      </c>
      <c r="Y40" s="5"/>
    </row>
    <row r="41" spans="2:25" x14ac:dyDescent="0.25">
      <c r="B41" s="1">
        <v>40</v>
      </c>
      <c r="C41">
        <v>12853.841796999999</v>
      </c>
      <c r="D41">
        <v>12931.613281</v>
      </c>
      <c r="E41" s="5">
        <f t="shared" si="4"/>
        <v>77.771484000000783</v>
      </c>
      <c r="F41">
        <f t="shared" si="7"/>
        <v>12892.727539</v>
      </c>
      <c r="G41">
        <f t="shared" si="8"/>
        <v>15.603817248156133</v>
      </c>
      <c r="H41">
        <f t="shared" si="9"/>
        <v>178.00046218774105</v>
      </c>
      <c r="I41">
        <f t="shared" si="10"/>
        <v>96.802139717948592</v>
      </c>
      <c r="J41">
        <f t="shared" si="6"/>
        <v>0.60140589043339165</v>
      </c>
      <c r="O41">
        <f t="shared" si="3"/>
        <v>1.0060504466468656</v>
      </c>
      <c r="Y41" s="5"/>
    </row>
    <row r="42" spans="2:25" x14ac:dyDescent="0.25">
      <c r="B42" s="1">
        <v>41</v>
      </c>
      <c r="C42">
        <v>12850.550781</v>
      </c>
      <c r="D42">
        <v>12905.121094</v>
      </c>
      <c r="E42" s="5">
        <f t="shared" si="4"/>
        <v>54.570313000000169</v>
      </c>
      <c r="F42">
        <f t="shared" si="7"/>
        <v>12877.8359375</v>
      </c>
      <c r="G42">
        <f t="shared" si="8"/>
        <v>15.603817248156133</v>
      </c>
      <c r="H42">
        <f t="shared" si="9"/>
        <v>178.00046218774105</v>
      </c>
      <c r="I42">
        <f t="shared" si="10"/>
        <v>96.802139717948592</v>
      </c>
      <c r="J42">
        <f t="shared" si="6"/>
        <v>0.42285781437085185</v>
      </c>
      <c r="O42">
        <f t="shared" si="3"/>
        <v>1.0042465349485785</v>
      </c>
      <c r="Y42" s="5"/>
    </row>
    <row r="43" spans="2:25" x14ac:dyDescent="0.25">
      <c r="B43" s="1">
        <v>42</v>
      </c>
      <c r="C43">
        <v>12848.969727</v>
      </c>
      <c r="D43">
        <v>12914.229492</v>
      </c>
      <c r="E43" s="5">
        <f t="shared" si="4"/>
        <v>65.259765000000698</v>
      </c>
      <c r="F43">
        <f t="shared" si="7"/>
        <v>12881.599609500001</v>
      </c>
      <c r="G43">
        <f t="shared" si="8"/>
        <v>15.603817248156133</v>
      </c>
      <c r="H43">
        <f t="shared" si="9"/>
        <v>178.00046218774105</v>
      </c>
      <c r="I43">
        <f t="shared" si="10"/>
        <v>96.802139717948592</v>
      </c>
      <c r="J43">
        <f t="shared" si="6"/>
        <v>0.50533223867848465</v>
      </c>
      <c r="O43">
        <f t="shared" si="3"/>
        <v>1.005078988151312</v>
      </c>
      <c r="Y43" s="5"/>
    </row>
    <row r="44" spans="2:25" x14ac:dyDescent="0.25">
      <c r="B44" s="1">
        <v>43</v>
      </c>
      <c r="C44">
        <v>12850.324219</v>
      </c>
      <c r="D44">
        <v>12964.474609000001</v>
      </c>
      <c r="E44" s="5">
        <f t="shared" si="4"/>
        <v>114.1503900000007</v>
      </c>
      <c r="F44">
        <f t="shared" si="7"/>
        <v>12907.399414</v>
      </c>
      <c r="G44">
        <f t="shared" si="8"/>
        <v>15.603817248156133</v>
      </c>
      <c r="H44">
        <f t="shared" si="9"/>
        <v>178.00046218774105</v>
      </c>
      <c r="I44">
        <f t="shared" si="10"/>
        <v>96.802139717948592</v>
      </c>
      <c r="J44">
        <f t="shared" si="6"/>
        <v>0.88048604700692568</v>
      </c>
      <c r="O44">
        <f t="shared" si="3"/>
        <v>1.0088830747033777</v>
      </c>
      <c r="Y44" s="5"/>
    </row>
    <row r="45" spans="2:25" x14ac:dyDescent="0.25">
      <c r="B45" s="1">
        <v>44</v>
      </c>
      <c r="C45">
        <v>12829.479492</v>
      </c>
      <c r="D45">
        <v>12968.436523</v>
      </c>
      <c r="E45" s="5">
        <f t="shared" si="4"/>
        <v>138.95703099999992</v>
      </c>
      <c r="F45">
        <f t="shared" si="7"/>
        <v>12898.958007500001</v>
      </c>
      <c r="G45">
        <f t="shared" si="8"/>
        <v>15.603817248156133</v>
      </c>
      <c r="H45">
        <f t="shared" si="9"/>
        <v>178.00046218774105</v>
      </c>
      <c r="I45">
        <f t="shared" si="10"/>
        <v>96.802139717948592</v>
      </c>
      <c r="J45">
        <f t="shared" si="6"/>
        <v>1.0715018017287936</v>
      </c>
      <c r="O45">
        <f t="shared" si="3"/>
        <v>1.0108310731613586</v>
      </c>
      <c r="Y45" s="5"/>
    </row>
    <row r="46" spans="2:25" x14ac:dyDescent="0.25">
      <c r="B46" s="1">
        <v>45</v>
      </c>
      <c r="C46">
        <v>12827.055664</v>
      </c>
      <c r="D46">
        <v>12945.522461</v>
      </c>
      <c r="E46" s="5">
        <f t="shared" si="4"/>
        <v>118.46679700000095</v>
      </c>
      <c r="F46">
        <f t="shared" si="7"/>
        <v>12886.2890625</v>
      </c>
      <c r="G46">
        <f t="shared" si="8"/>
        <v>15.603817248156133</v>
      </c>
      <c r="H46">
        <f t="shared" si="9"/>
        <v>178.00046218774105</v>
      </c>
      <c r="I46">
        <f t="shared" si="10"/>
        <v>96.802139717948592</v>
      </c>
      <c r="J46">
        <f t="shared" si="6"/>
        <v>0.91511792866527353</v>
      </c>
      <c r="O46">
        <f t="shared" si="3"/>
        <v>1.0092356968039429</v>
      </c>
      <c r="Y46" s="5"/>
    </row>
    <row r="47" spans="2:25" x14ac:dyDescent="0.25">
      <c r="B47" s="1">
        <v>46</v>
      </c>
      <c r="C47">
        <v>12854.101563</v>
      </c>
      <c r="D47">
        <v>12954.891602</v>
      </c>
      <c r="E47" s="5">
        <f t="shared" si="4"/>
        <v>100.79003899999952</v>
      </c>
      <c r="F47">
        <f t="shared" si="7"/>
        <v>12904.4965825</v>
      </c>
      <c r="G47">
        <f t="shared" si="8"/>
        <v>15.603817248156133</v>
      </c>
      <c r="H47">
        <f t="shared" si="9"/>
        <v>178.00046218774105</v>
      </c>
      <c r="I47">
        <f t="shared" si="10"/>
        <v>96.802139717948592</v>
      </c>
      <c r="J47">
        <f t="shared" si="6"/>
        <v>0.7780075827453421</v>
      </c>
      <c r="O47">
        <f t="shared" si="3"/>
        <v>1.007841080024614</v>
      </c>
      <c r="Y47" s="5"/>
    </row>
    <row r="48" spans="2:25" x14ac:dyDescent="0.25">
      <c r="B48" s="1">
        <v>47</v>
      </c>
      <c r="C48">
        <v>12884.148438</v>
      </c>
      <c r="D48">
        <v>12968.975586</v>
      </c>
      <c r="E48" s="5">
        <f t="shared" si="4"/>
        <v>84.827148000000307</v>
      </c>
      <c r="F48">
        <f t="shared" si="7"/>
        <v>12926.562012</v>
      </c>
      <c r="G48">
        <f t="shared" si="8"/>
        <v>15.603817248156133</v>
      </c>
      <c r="H48">
        <f t="shared" si="9"/>
        <v>178.00046218774105</v>
      </c>
      <c r="I48">
        <f t="shared" si="10"/>
        <v>96.802139717948592</v>
      </c>
      <c r="J48">
        <f t="shared" si="6"/>
        <v>0.65407747464318733</v>
      </c>
      <c r="O48">
        <f t="shared" si="3"/>
        <v>1.0065838381487298</v>
      </c>
      <c r="Y48" s="5"/>
    </row>
    <row r="49" spans="2:25" x14ac:dyDescent="0.25">
      <c r="B49" s="1">
        <v>48</v>
      </c>
      <c r="C49">
        <v>12886.889648</v>
      </c>
      <c r="D49">
        <v>12983.103515999999</v>
      </c>
      <c r="E49" s="5">
        <f t="shared" si="4"/>
        <v>96.213867999998911</v>
      </c>
      <c r="F49">
        <f t="shared" si="7"/>
        <v>12934.996582</v>
      </c>
      <c r="G49">
        <f t="shared" si="8"/>
        <v>15.603817248156133</v>
      </c>
      <c r="H49">
        <f t="shared" si="9"/>
        <v>178.00046218774105</v>
      </c>
      <c r="I49">
        <f t="shared" si="10"/>
        <v>96.802139717948592</v>
      </c>
      <c r="J49">
        <f t="shared" si="6"/>
        <v>0.74106986731968783</v>
      </c>
      <c r="O49">
        <f t="shared" si="3"/>
        <v>1.0074660271506966</v>
      </c>
      <c r="Y49" s="5"/>
    </row>
    <row r="50" spans="2:25" x14ac:dyDescent="0.25">
      <c r="B50" s="1">
        <v>49</v>
      </c>
      <c r="C50">
        <v>12851.871094</v>
      </c>
      <c r="D50">
        <v>12948.067383</v>
      </c>
      <c r="E50" s="5">
        <f t="shared" si="4"/>
        <v>96.196288999999524</v>
      </c>
      <c r="F50">
        <f t="shared" si="7"/>
        <v>12899.9692385</v>
      </c>
      <c r="G50">
        <f t="shared" si="8"/>
        <v>15.603817248156133</v>
      </c>
      <c r="H50">
        <f t="shared" si="9"/>
        <v>178.00046218774105</v>
      </c>
      <c r="I50">
        <f t="shared" si="10"/>
        <v>96.802139717948592</v>
      </c>
      <c r="J50">
        <f t="shared" si="6"/>
        <v>0.7429393604044664</v>
      </c>
      <c r="O50">
        <f t="shared" si="3"/>
        <v>1.0074850026347455</v>
      </c>
      <c r="Y50" s="5"/>
    </row>
    <row r="51" spans="2:25" x14ac:dyDescent="0.25">
      <c r="B51" s="1">
        <v>50</v>
      </c>
      <c r="C51">
        <v>12850.375977</v>
      </c>
      <c r="D51">
        <v>12944.425781</v>
      </c>
      <c r="E51" s="5">
        <f t="shared" si="4"/>
        <v>94.049804000000222</v>
      </c>
      <c r="F51">
        <f t="shared" si="7"/>
        <v>12897.400879000001</v>
      </c>
      <c r="G51">
        <f t="shared" si="8"/>
        <v>15.603817248156133</v>
      </c>
      <c r="H51">
        <f t="shared" si="9"/>
        <v>178.00046218774105</v>
      </c>
      <c r="I51">
        <f t="shared" si="10"/>
        <v>96.802139717948592</v>
      </c>
      <c r="J51">
        <f t="shared" si="6"/>
        <v>0.72656605701311039</v>
      </c>
      <c r="O51">
        <f t="shared" si="3"/>
        <v>1.007318836753752</v>
      </c>
      <c r="Y51" s="5"/>
    </row>
    <row r="52" spans="2:25" x14ac:dyDescent="0.25">
      <c r="B52" s="1">
        <v>51</v>
      </c>
      <c r="C52">
        <v>12838.310546999999</v>
      </c>
      <c r="D52">
        <v>12998.53125</v>
      </c>
      <c r="E52" s="5">
        <f t="shared" si="4"/>
        <v>160.22070300000087</v>
      </c>
      <c r="F52">
        <f t="shared" si="7"/>
        <v>12918.4208985</v>
      </c>
      <c r="G52">
        <f t="shared" si="8"/>
        <v>15.603817248156133</v>
      </c>
      <c r="H52">
        <f t="shared" si="9"/>
        <v>178.00046218774105</v>
      </c>
      <c r="I52">
        <f t="shared" si="10"/>
        <v>96.802139717948592</v>
      </c>
      <c r="J52">
        <f t="shared" si="6"/>
        <v>1.2326062069512727</v>
      </c>
      <c r="O52">
        <f t="shared" si="3"/>
        <v>1.0124798899678775</v>
      </c>
      <c r="Y52" s="5"/>
    </row>
    <row r="53" spans="2:25" x14ac:dyDescent="0.25">
      <c r="B53" s="1">
        <v>52</v>
      </c>
      <c r="C53">
        <v>12861.598633</v>
      </c>
      <c r="D53">
        <v>12952.96875</v>
      </c>
      <c r="E53" s="5">
        <f t="shared" si="4"/>
        <v>91.370117000000391</v>
      </c>
      <c r="F53">
        <f t="shared" si="7"/>
        <v>12907.283691500001</v>
      </c>
      <c r="G53">
        <f t="shared" si="8"/>
        <v>15.603817248156133</v>
      </c>
      <c r="H53">
        <f t="shared" si="9"/>
        <v>178.00046218774105</v>
      </c>
      <c r="I53">
        <f t="shared" si="10"/>
        <v>96.802139717948592</v>
      </c>
      <c r="J53">
        <f t="shared" si="6"/>
        <v>0.7053990383478721</v>
      </c>
      <c r="O53">
        <f t="shared" si="3"/>
        <v>1.0071041026552925</v>
      </c>
      <c r="Y53" s="5"/>
    </row>
    <row r="54" spans="2:25" s="5" customFormat="1" x14ac:dyDescent="0.25">
      <c r="B54" s="1">
        <v>53</v>
      </c>
      <c r="C54" s="5">
        <v>12844.640625</v>
      </c>
      <c r="D54" s="5">
        <v>12973.249023</v>
      </c>
      <c r="E54" s="5">
        <f t="shared" si="4"/>
        <v>128.60839800000031</v>
      </c>
      <c r="F54" s="5">
        <f t="shared" ref="F54:F59" si="11">AVERAGE(C54,D54)</f>
        <v>12908.944824</v>
      </c>
      <c r="G54">
        <f t="shared" si="8"/>
        <v>15.603817248156133</v>
      </c>
      <c r="H54">
        <f t="shared" si="9"/>
        <v>178.00046218774105</v>
      </c>
      <c r="I54">
        <f t="shared" si="10"/>
        <v>96.802139717948592</v>
      </c>
      <c r="J54">
        <f t="shared" si="6"/>
        <v>0.991335306768514</v>
      </c>
      <c r="O54">
        <f t="shared" si="3"/>
        <v>1.0100126116218218</v>
      </c>
      <c r="W54"/>
      <c r="X54"/>
    </row>
    <row r="55" spans="2:25" s="5" customFormat="1" x14ac:dyDescent="0.25">
      <c r="B55" s="1">
        <v>54</v>
      </c>
      <c r="C55" s="5">
        <v>8736.8720699999994</v>
      </c>
      <c r="D55" s="5">
        <v>8852.6044920000004</v>
      </c>
      <c r="E55" s="5">
        <f t="shared" ref="E55:E78" si="12">D55-C55</f>
        <v>115.73242200000095</v>
      </c>
      <c r="F55" s="5">
        <f t="shared" si="11"/>
        <v>8794.7382809999999</v>
      </c>
      <c r="G55">
        <f t="shared" si="8"/>
        <v>15.603817248156133</v>
      </c>
      <c r="H55">
        <f t="shared" si="9"/>
        <v>178.00046218774105</v>
      </c>
      <c r="I55">
        <f t="shared" si="10"/>
        <v>96.802139717948592</v>
      </c>
      <c r="J55">
        <f t="shared" ref="J55:J79" si="13">(E55/D55)*100</f>
        <v>1.3073262462429791</v>
      </c>
      <c r="O55">
        <f t="shared" ref="O55:O68" si="14">D55/C55</f>
        <v>1.013246436604857</v>
      </c>
      <c r="W55"/>
      <c r="X55"/>
    </row>
    <row r="56" spans="2:25" s="5" customFormat="1" x14ac:dyDescent="0.25">
      <c r="B56" s="1">
        <v>55</v>
      </c>
      <c r="C56" s="5">
        <v>8741.6445309999999</v>
      </c>
      <c r="D56" s="5">
        <v>8878.4365230000003</v>
      </c>
      <c r="E56" s="5">
        <f t="shared" si="12"/>
        <v>136.79199200000039</v>
      </c>
      <c r="F56" s="5">
        <f t="shared" si="11"/>
        <v>8810.040527000001</v>
      </c>
      <c r="G56">
        <f t="shared" si="8"/>
        <v>15.603817248156133</v>
      </c>
      <c r="H56">
        <f t="shared" si="9"/>
        <v>178.00046218774105</v>
      </c>
      <c r="I56">
        <f t="shared" si="10"/>
        <v>96.802139717948592</v>
      </c>
      <c r="J56">
        <f t="shared" si="13"/>
        <v>1.5407216309497107</v>
      </c>
      <c r="O56">
        <f t="shared" si="14"/>
        <v>1.0156483132567222</v>
      </c>
      <c r="W56"/>
      <c r="X56"/>
    </row>
    <row r="57" spans="2:25" x14ac:dyDescent="0.25">
      <c r="B57" s="1">
        <v>56</v>
      </c>
      <c r="C57">
        <v>8756.5048829999996</v>
      </c>
      <c r="D57">
        <v>8853.4052730000003</v>
      </c>
      <c r="E57" s="5">
        <f t="shared" si="12"/>
        <v>96.900390000000698</v>
      </c>
      <c r="F57">
        <f t="shared" si="11"/>
        <v>8804.955077999999</v>
      </c>
      <c r="G57">
        <f t="shared" si="8"/>
        <v>15.603817248156133</v>
      </c>
      <c r="H57">
        <f t="shared" si="9"/>
        <v>178.00046218774105</v>
      </c>
      <c r="I57">
        <f t="shared" si="10"/>
        <v>96.802139717948592</v>
      </c>
      <c r="J57">
        <f t="shared" si="13"/>
        <v>1.0944985235852163</v>
      </c>
      <c r="O57">
        <f t="shared" si="14"/>
        <v>1.011066103576111</v>
      </c>
      <c r="Y57" s="5"/>
    </row>
    <row r="58" spans="2:25" x14ac:dyDescent="0.25">
      <c r="B58" s="1">
        <v>57</v>
      </c>
      <c r="C58">
        <v>8753.8769530000009</v>
      </c>
      <c r="D58">
        <v>8860.46875</v>
      </c>
      <c r="E58" s="5">
        <f t="shared" si="12"/>
        <v>106.59179699999913</v>
      </c>
      <c r="F58">
        <f t="shared" si="11"/>
        <v>8807.1728514999995</v>
      </c>
      <c r="G58">
        <f t="shared" si="8"/>
        <v>15.603817248156133</v>
      </c>
      <c r="H58">
        <f t="shared" si="9"/>
        <v>178.00046218774105</v>
      </c>
      <c r="I58">
        <f t="shared" si="10"/>
        <v>96.802139717948592</v>
      </c>
      <c r="J58">
        <f t="shared" si="13"/>
        <v>1.2030040397129005</v>
      </c>
      <c r="O58">
        <f t="shared" si="14"/>
        <v>1.0121765244785019</v>
      </c>
      <c r="Y58" s="5"/>
    </row>
    <row r="59" spans="2:25" x14ac:dyDescent="0.25">
      <c r="B59" s="1">
        <v>58</v>
      </c>
      <c r="C59">
        <v>8745.8525389999995</v>
      </c>
      <c r="D59">
        <v>8871.1035159999992</v>
      </c>
      <c r="E59" s="5">
        <f t="shared" si="12"/>
        <v>125.25097699999969</v>
      </c>
      <c r="F59">
        <f t="shared" si="11"/>
        <v>8808.4780274999994</v>
      </c>
      <c r="G59">
        <f t="shared" si="8"/>
        <v>15.603817248156133</v>
      </c>
      <c r="H59">
        <f t="shared" si="9"/>
        <v>178.00046218774105</v>
      </c>
      <c r="I59">
        <f t="shared" si="10"/>
        <v>96.802139717948592</v>
      </c>
      <c r="J59">
        <f t="shared" si="13"/>
        <v>1.4118984946359372</v>
      </c>
      <c r="O59">
        <f t="shared" si="14"/>
        <v>1.0143211855495475</v>
      </c>
      <c r="Y59" s="5"/>
    </row>
    <row r="60" spans="2:25" x14ac:dyDescent="0.25">
      <c r="B60" s="1">
        <v>59</v>
      </c>
      <c r="C60">
        <v>8747.5205079999996</v>
      </c>
      <c r="D60">
        <v>8875.5566409999992</v>
      </c>
      <c r="E60" s="5">
        <f t="shared" si="12"/>
        <v>128.03613299999961</v>
      </c>
      <c r="F60">
        <f>AVERAGE(C60,D60)</f>
        <v>8811.5385744999985</v>
      </c>
      <c r="G60">
        <f>$G$84</f>
        <v>15.603817248156133</v>
      </c>
      <c r="H60">
        <f t="shared" si="9"/>
        <v>178.00046218774105</v>
      </c>
      <c r="I60">
        <f t="shared" si="10"/>
        <v>96.802139717948592</v>
      </c>
      <c r="J60">
        <f t="shared" ref="J60:J74" si="15">(E60/D60)*100</f>
        <v>1.4425701753571809</v>
      </c>
      <c r="O60">
        <f t="shared" si="14"/>
        <v>1.0146368485655912</v>
      </c>
      <c r="Y60" s="5"/>
    </row>
    <row r="61" spans="2:25" x14ac:dyDescent="0.25">
      <c r="B61" s="1">
        <v>60</v>
      </c>
      <c r="C61">
        <v>8743.8369139999995</v>
      </c>
      <c r="D61">
        <v>8893.0615230000003</v>
      </c>
      <c r="E61" s="5">
        <f t="shared" si="12"/>
        <v>149.22460900000078</v>
      </c>
      <c r="F61">
        <f t="shared" ref="F61:F79" si="16">AVERAGE(C61,D61)</f>
        <v>8818.4492184999999</v>
      </c>
      <c r="G61">
        <f>$G$84</f>
        <v>15.603817248156133</v>
      </c>
      <c r="H61">
        <f t="shared" si="9"/>
        <v>178.00046218774105</v>
      </c>
      <c r="I61">
        <f t="shared" si="10"/>
        <v>96.802139717948592</v>
      </c>
      <c r="J61">
        <f t="shared" si="15"/>
        <v>1.6779891673307699</v>
      </c>
      <c r="O61">
        <f t="shared" si="14"/>
        <v>1.0170662616958321</v>
      </c>
      <c r="Y61" s="5"/>
    </row>
    <row r="62" spans="2:25" x14ac:dyDescent="0.25">
      <c r="B62" s="1">
        <v>61</v>
      </c>
      <c r="C62">
        <v>11421.501953000001</v>
      </c>
      <c r="D62">
        <v>11461.643555000001</v>
      </c>
      <c r="E62" s="5">
        <f t="shared" si="12"/>
        <v>40.141601999999693</v>
      </c>
      <c r="F62">
        <f t="shared" si="16"/>
        <v>11441.572754000001</v>
      </c>
      <c r="G62">
        <f>$G$84</f>
        <v>15.603817248156133</v>
      </c>
      <c r="H62">
        <f>$G$85</f>
        <v>178.00046218774105</v>
      </c>
      <c r="I62">
        <f t="shared" si="10"/>
        <v>96.802139717948592</v>
      </c>
      <c r="J62">
        <f>(E62/D62)*100</f>
        <v>0.35022553098406567</v>
      </c>
      <c r="O62">
        <f t="shared" si="14"/>
        <v>1.0035145642110104</v>
      </c>
      <c r="Y62" s="5"/>
    </row>
    <row r="63" spans="2:25" x14ac:dyDescent="0.25">
      <c r="B63" s="1">
        <v>62</v>
      </c>
      <c r="C63">
        <v>11403.003906</v>
      </c>
      <c r="D63">
        <v>11484.235352</v>
      </c>
      <c r="E63" s="5">
        <f t="shared" si="12"/>
        <v>81.231445999999778</v>
      </c>
      <c r="F63">
        <f t="shared" si="16"/>
        <v>11443.619629000001</v>
      </c>
      <c r="G63">
        <f>$G$84</f>
        <v>15.603817248156133</v>
      </c>
      <c r="H63">
        <f>$G$85</f>
        <v>178.00046218774105</v>
      </c>
      <c r="I63">
        <f>$E$80</f>
        <v>96.802139717948592</v>
      </c>
      <c r="J63">
        <f t="shared" si="15"/>
        <v>0.70733003556787244</v>
      </c>
      <c r="O63">
        <f t="shared" si="14"/>
        <v>1.0071236883429688</v>
      </c>
      <c r="Y63" s="5"/>
    </row>
    <row r="64" spans="2:25" x14ac:dyDescent="0.25">
      <c r="B64" s="1">
        <v>63</v>
      </c>
      <c r="C64">
        <v>11400.105469</v>
      </c>
      <c r="D64">
        <v>11484.952148</v>
      </c>
      <c r="E64" s="5">
        <f t="shared" si="12"/>
        <v>84.846679000000222</v>
      </c>
      <c r="F64">
        <f t="shared" si="16"/>
        <v>11442.528808499999</v>
      </c>
      <c r="G64">
        <f>$G$84</f>
        <v>15.603817248156133</v>
      </c>
      <c r="H64">
        <f>$G$85</f>
        <v>178.00046218774105</v>
      </c>
      <c r="I64">
        <f>$E$80</f>
        <v>96.802139717948592</v>
      </c>
      <c r="J64">
        <f t="shared" si="15"/>
        <v>0.73876388779534874</v>
      </c>
      <c r="O64">
        <f t="shared" si="14"/>
        <v>1.0074426222836903</v>
      </c>
      <c r="Y64" s="5"/>
    </row>
    <row r="65" spans="2:25" x14ac:dyDescent="0.25">
      <c r="B65" s="1">
        <v>64</v>
      </c>
      <c r="C65">
        <v>11423.915039</v>
      </c>
      <c r="D65">
        <v>11473.625977</v>
      </c>
      <c r="E65" s="5">
        <f t="shared" si="12"/>
        <v>49.710938000000169</v>
      </c>
      <c r="F65">
        <f t="shared" si="16"/>
        <v>11448.770508</v>
      </c>
      <c r="G65">
        <f>$G$84</f>
        <v>15.603817248156133</v>
      </c>
      <c r="H65">
        <f>$G$85</f>
        <v>178.00046218774105</v>
      </c>
      <c r="I65">
        <f>$E$80</f>
        <v>96.802139717948592</v>
      </c>
      <c r="J65">
        <f t="shared" si="15"/>
        <v>0.43326266778828759</v>
      </c>
      <c r="O65">
        <f t="shared" si="14"/>
        <v>1.0043514800162898</v>
      </c>
      <c r="Y65" s="5"/>
    </row>
    <row r="66" spans="2:25" x14ac:dyDescent="0.25">
      <c r="B66" s="1">
        <v>65</v>
      </c>
      <c r="C66">
        <v>11410.527344</v>
      </c>
      <c r="D66">
        <v>11467.036133</v>
      </c>
      <c r="E66" s="5">
        <f t="shared" si="12"/>
        <v>56.508788999999524</v>
      </c>
      <c r="F66">
        <f t="shared" si="16"/>
        <v>11438.7817385</v>
      </c>
      <c r="G66">
        <f>$G$84</f>
        <v>15.603817248156133</v>
      </c>
      <c r="H66">
        <f>$G$85</f>
        <v>178.00046218774105</v>
      </c>
      <c r="I66">
        <f>$E$80</f>
        <v>96.802139717948592</v>
      </c>
      <c r="J66">
        <f t="shared" si="15"/>
        <v>0.49279332815022464</v>
      </c>
      <c r="O66">
        <f t="shared" si="14"/>
        <v>1.004952338073114</v>
      </c>
      <c r="Y66" s="5"/>
    </row>
    <row r="67" spans="2:25" x14ac:dyDescent="0.25">
      <c r="B67" s="1">
        <v>66</v>
      </c>
      <c r="C67">
        <v>11400.067383</v>
      </c>
      <c r="D67">
        <v>11463.669921999999</v>
      </c>
      <c r="E67" s="5">
        <f t="shared" si="12"/>
        <v>63.602538999999524</v>
      </c>
      <c r="F67">
        <f t="shared" si="16"/>
        <v>11431.868652499999</v>
      </c>
      <c r="G67">
        <f>$G$84</f>
        <v>15.603817248156133</v>
      </c>
      <c r="H67">
        <f>$G$85</f>
        <v>178.00046218774105</v>
      </c>
      <c r="I67">
        <f>$E$80</f>
        <v>96.802139717948592</v>
      </c>
      <c r="J67">
        <f t="shared" si="15"/>
        <v>0.55481830367376073</v>
      </c>
      <c r="O67">
        <f t="shared" si="14"/>
        <v>1.0055791371106144</v>
      </c>
      <c r="Y67" s="5"/>
    </row>
    <row r="68" spans="2:25" s="10" customFormat="1" x14ac:dyDescent="0.25">
      <c r="B68" s="1">
        <v>67</v>
      </c>
      <c r="C68" s="10">
        <v>11402.816406</v>
      </c>
      <c r="D68">
        <v>11454.646484000001</v>
      </c>
      <c r="E68" s="5">
        <f t="shared" si="12"/>
        <v>51.830078000000867</v>
      </c>
      <c r="F68">
        <f t="shared" si="16"/>
        <v>11428.731445000001</v>
      </c>
      <c r="G68">
        <f>$G$84</f>
        <v>15.603817248156133</v>
      </c>
      <c r="H68">
        <f>$G$85</f>
        <v>178.00046218774105</v>
      </c>
      <c r="I68">
        <f>$E$80</f>
        <v>96.802139717948592</v>
      </c>
      <c r="J68">
        <f t="shared" si="15"/>
        <v>0.45248081704134474</v>
      </c>
      <c r="O68">
        <f t="shared" si="14"/>
        <v>1.0045453751208981</v>
      </c>
      <c r="Y68" s="2"/>
    </row>
    <row r="69" spans="2:25" s="10" customFormat="1" x14ac:dyDescent="0.25">
      <c r="B69" s="1">
        <v>68</v>
      </c>
      <c r="C69" s="10">
        <v>11394.160156</v>
      </c>
      <c r="D69">
        <v>11445.539063</v>
      </c>
      <c r="E69" s="5">
        <f t="shared" si="12"/>
        <v>51.378907000000254</v>
      </c>
      <c r="F69">
        <f t="shared" si="16"/>
        <v>11419.849609500001</v>
      </c>
      <c r="G69">
        <f>$G$84</f>
        <v>15.603817248156133</v>
      </c>
      <c r="H69">
        <f>$G$85</f>
        <v>178.00046218774105</v>
      </c>
      <c r="I69">
        <f>$E$80</f>
        <v>96.802139717948592</v>
      </c>
      <c r="J69">
        <f t="shared" si="15"/>
        <v>0.44889897030794179</v>
      </c>
      <c r="O69">
        <f>D69/C69</f>
        <v>1.0045092315972886</v>
      </c>
      <c r="Y69" s="2"/>
    </row>
    <row r="70" spans="2:25" s="10" customFormat="1" x14ac:dyDescent="0.25">
      <c r="B70" s="1">
        <v>69</v>
      </c>
      <c r="C70" s="10">
        <v>11381.295898</v>
      </c>
      <c r="D70">
        <v>11439.145508</v>
      </c>
      <c r="E70" s="5">
        <f t="shared" si="12"/>
        <v>57.849609999999302</v>
      </c>
      <c r="F70">
        <f t="shared" si="16"/>
        <v>11410.220702999999</v>
      </c>
      <c r="G70">
        <f>$G$84</f>
        <v>15.603817248156133</v>
      </c>
      <c r="H70">
        <f>$G$85</f>
        <v>178.00046218774105</v>
      </c>
      <c r="I70">
        <f>$E$80</f>
        <v>96.802139717948592</v>
      </c>
      <c r="J70">
        <f t="shared" si="15"/>
        <v>0.50571618273009999</v>
      </c>
      <c r="O70">
        <f t="shared" ref="O70:O78" si="17">D70/C70</f>
        <v>1.0050828667067837</v>
      </c>
      <c r="Y70" s="2"/>
    </row>
    <row r="71" spans="2:25" s="10" customFormat="1" x14ac:dyDescent="0.25">
      <c r="B71" s="1">
        <v>70</v>
      </c>
      <c r="C71" s="10">
        <v>6983.0117190000001</v>
      </c>
      <c r="D71">
        <v>7088.2817379999997</v>
      </c>
      <c r="E71" s="5">
        <f t="shared" si="12"/>
        <v>105.27001899999959</v>
      </c>
      <c r="F71">
        <f t="shared" si="16"/>
        <v>7035.6467284999999</v>
      </c>
      <c r="G71">
        <f>$G$84</f>
        <v>15.603817248156133</v>
      </c>
      <c r="H71">
        <f>$G$85</f>
        <v>178.00046218774105</v>
      </c>
      <c r="I71">
        <f>$E$80</f>
        <v>96.802139717948592</v>
      </c>
      <c r="J71">
        <f t="shared" si="15"/>
        <v>1.4851274665854655</v>
      </c>
      <c r="O71">
        <f t="shared" si="17"/>
        <v>1.0150751600077617</v>
      </c>
      <c r="Y71" s="2"/>
    </row>
    <row r="72" spans="2:25" s="10" customFormat="1" x14ac:dyDescent="0.25">
      <c r="B72" s="1">
        <v>71</v>
      </c>
      <c r="C72" s="10">
        <v>6981.408203</v>
      </c>
      <c r="D72">
        <v>7103.5180659999996</v>
      </c>
      <c r="E72" s="5">
        <f t="shared" si="12"/>
        <v>122.10986299999968</v>
      </c>
      <c r="F72">
        <f t="shared" si="16"/>
        <v>7042.4631344999998</v>
      </c>
      <c r="G72">
        <f>$G$84</f>
        <v>15.603817248156133</v>
      </c>
      <c r="H72">
        <f>$G$85</f>
        <v>178.00046218774105</v>
      </c>
      <c r="I72">
        <f>$E$80</f>
        <v>96.802139717948592</v>
      </c>
      <c r="J72">
        <f t="shared" si="15"/>
        <v>1.7190054542756996</v>
      </c>
      <c r="O72">
        <f t="shared" si="17"/>
        <v>1.0174907209905772</v>
      </c>
      <c r="Y72" s="2"/>
    </row>
    <row r="73" spans="2:25" s="10" customFormat="1" x14ac:dyDescent="0.25">
      <c r="B73" s="1">
        <v>72</v>
      </c>
      <c r="C73" s="10">
        <v>6984.6606449999999</v>
      </c>
      <c r="D73">
        <v>7123.2475590000004</v>
      </c>
      <c r="E73" s="5">
        <f t="shared" si="12"/>
        <v>138.58691400000043</v>
      </c>
      <c r="F73">
        <f t="shared" si="16"/>
        <v>7053.9541019999997</v>
      </c>
      <c r="G73">
        <f>$G$84</f>
        <v>15.603817248156133</v>
      </c>
      <c r="H73">
        <f>$G$85</f>
        <v>178.00046218774105</v>
      </c>
      <c r="I73">
        <f>$E$80</f>
        <v>96.802139717948592</v>
      </c>
      <c r="J73">
        <f t="shared" si="15"/>
        <v>1.9455580176334066</v>
      </c>
      <c r="O73">
        <f t="shared" si="17"/>
        <v>1.0198416102146937</v>
      </c>
      <c r="Y73" s="2"/>
    </row>
    <row r="74" spans="2:25" s="10" customFormat="1" x14ac:dyDescent="0.25">
      <c r="B74" s="1">
        <v>73</v>
      </c>
      <c r="C74" s="10">
        <v>6991.0429690000001</v>
      </c>
      <c r="D74">
        <v>7071.1088870000003</v>
      </c>
      <c r="E74" s="5">
        <f t="shared" si="12"/>
        <v>80.065918000000238</v>
      </c>
      <c r="F74">
        <f t="shared" si="16"/>
        <v>7031.0759280000002</v>
      </c>
      <c r="G74">
        <f>$G$84</f>
        <v>15.603817248156133</v>
      </c>
      <c r="H74">
        <f>$G$85</f>
        <v>178.00046218774105</v>
      </c>
      <c r="I74">
        <f>$E$80</f>
        <v>96.802139717948592</v>
      </c>
      <c r="J74">
        <f t="shared" si="15"/>
        <v>1.1322964937960265</v>
      </c>
      <c r="O74">
        <f t="shared" si="17"/>
        <v>1.0114526428109556</v>
      </c>
      <c r="Y74" s="2"/>
    </row>
    <row r="75" spans="2:25" s="10" customFormat="1" x14ac:dyDescent="0.25">
      <c r="B75" s="1">
        <v>74</v>
      </c>
      <c r="C75" s="10">
        <v>6990.2817379999997</v>
      </c>
      <c r="D75">
        <v>7085.3466799999997</v>
      </c>
      <c r="E75" s="5">
        <f t="shared" si="12"/>
        <v>95.064941999999974</v>
      </c>
      <c r="F75">
        <f t="shared" ref="F75:F78" si="18">AVERAGE(C75,D75)</f>
        <v>7037.8142090000001</v>
      </c>
      <c r="G75">
        <f>$G$84</f>
        <v>15.603817248156133</v>
      </c>
      <c r="H75">
        <f>$G$85</f>
        <v>178.00046218774105</v>
      </c>
      <c r="I75">
        <f>$E$80</f>
        <v>96.802139717948592</v>
      </c>
      <c r="J75">
        <f t="shared" ref="J75:J78" si="19">(E75/D75)*100</f>
        <v>1.341711934411655</v>
      </c>
      <c r="O75">
        <f t="shared" si="17"/>
        <v>1.0135995866208389</v>
      </c>
      <c r="Y75" s="2"/>
    </row>
    <row r="76" spans="2:25" x14ac:dyDescent="0.25">
      <c r="B76" s="1">
        <v>75</v>
      </c>
      <c r="C76" s="10">
        <v>6982.0712890000004</v>
      </c>
      <c r="D76">
        <v>7090.4316410000001</v>
      </c>
      <c r="E76" s="5">
        <f t="shared" si="12"/>
        <v>108.36035199999969</v>
      </c>
      <c r="F76">
        <f t="shared" si="18"/>
        <v>7036.2514650000003</v>
      </c>
      <c r="G76">
        <f>$G$84</f>
        <v>15.603817248156133</v>
      </c>
      <c r="H76">
        <f>$G$85</f>
        <v>178.00046218774105</v>
      </c>
      <c r="I76">
        <f>$E$80</f>
        <v>96.802139717948592</v>
      </c>
      <c r="J76">
        <f t="shared" si="19"/>
        <v>1.5282617122124469</v>
      </c>
      <c r="O76">
        <f t="shared" si="17"/>
        <v>1.0155198002877337</v>
      </c>
      <c r="Y76" s="5"/>
    </row>
    <row r="77" spans="2:25" x14ac:dyDescent="0.25">
      <c r="B77" s="1">
        <v>76</v>
      </c>
      <c r="C77" s="10">
        <v>6972.7470700000003</v>
      </c>
      <c r="D77">
        <v>7141.6381840000004</v>
      </c>
      <c r="E77" s="5">
        <f t="shared" si="12"/>
        <v>168.89111400000002</v>
      </c>
      <c r="F77">
        <f t="shared" si="18"/>
        <v>7057.1926270000004</v>
      </c>
      <c r="G77">
        <f>$G$84</f>
        <v>15.603817248156133</v>
      </c>
      <c r="H77">
        <f>$G$85</f>
        <v>178.00046218774105</v>
      </c>
      <c r="I77">
        <f>$E$80</f>
        <v>96.802139717948592</v>
      </c>
      <c r="J77">
        <f t="shared" si="19"/>
        <v>2.3648791726579019</v>
      </c>
      <c r="O77">
        <f t="shared" si="17"/>
        <v>1.0242216033802012</v>
      </c>
      <c r="Y77" s="5"/>
    </row>
    <row r="78" spans="2:25" x14ac:dyDescent="0.25">
      <c r="B78" s="1">
        <v>77</v>
      </c>
      <c r="C78" s="10">
        <v>6973.955078</v>
      </c>
      <c r="D78">
        <v>7127.107422</v>
      </c>
      <c r="E78" s="5">
        <f t="shared" si="12"/>
        <v>153.15234400000008</v>
      </c>
      <c r="F78">
        <f t="shared" si="18"/>
        <v>7050.53125</v>
      </c>
      <c r="G78">
        <f>$G$84</f>
        <v>15.603817248156133</v>
      </c>
      <c r="H78">
        <f>$G$85</f>
        <v>178.00046218774105</v>
      </c>
      <c r="I78">
        <f>$E$80</f>
        <v>96.802139717948592</v>
      </c>
      <c r="J78">
        <f t="shared" si="19"/>
        <v>2.1488709925607195</v>
      </c>
      <c r="O78">
        <f t="shared" si="17"/>
        <v>1.0219606152157668</v>
      </c>
      <c r="Y78" s="5"/>
    </row>
    <row r="79" spans="2:25" x14ac:dyDescent="0.25">
      <c r="B79" s="1">
        <v>78</v>
      </c>
      <c r="C79">
        <v>6970.1606449999999</v>
      </c>
      <c r="D79">
        <v>7110.4096680000002</v>
      </c>
      <c r="E79" s="5">
        <f>D79-C79</f>
        <v>140.24902300000031</v>
      </c>
      <c r="F79">
        <f t="shared" si="16"/>
        <v>7040.2851565000001</v>
      </c>
      <c r="G79">
        <f>$G$84</f>
        <v>15.603817248156133</v>
      </c>
      <c r="H79">
        <f>$G$85</f>
        <v>178.00046218774105</v>
      </c>
      <c r="I79">
        <f>$E$80</f>
        <v>96.802139717948592</v>
      </c>
      <c r="J79" s="18">
        <f t="shared" si="13"/>
        <v>1.972446448918171</v>
      </c>
      <c r="O79">
        <f t="shared" ref="O79" si="20">D79/C79</f>
        <v>1.0201213472892632</v>
      </c>
      <c r="Y79" s="5"/>
    </row>
    <row r="80" spans="2:25" s="9" customFormat="1" x14ac:dyDescent="0.25">
      <c r="E80" s="14">
        <f>AVERAGE(E2:E79)</f>
        <v>96.802139717948592</v>
      </c>
      <c r="F80" s="9" t="s">
        <v>0</v>
      </c>
      <c r="J80"/>
    </row>
    <row r="81" spans="1:31" x14ac:dyDescent="0.25">
      <c r="A81" s="2"/>
      <c r="E81" s="2">
        <f>STDEV(E2:E79)</f>
        <v>41.427715545812482</v>
      </c>
      <c r="F81" t="s">
        <v>1</v>
      </c>
      <c r="G81" s="10"/>
      <c r="H81" s="10"/>
    </row>
    <row r="83" spans="1:31" ht="15.75" thickBot="1" x14ac:dyDescent="0.3">
      <c r="F83" t="s">
        <v>4</v>
      </c>
    </row>
    <row r="84" spans="1:31" x14ac:dyDescent="0.25">
      <c r="F84" s="7" t="s">
        <v>2</v>
      </c>
      <c r="G84" s="3">
        <f>E80-(1.96*E81)</f>
        <v>15.603817248156133</v>
      </c>
      <c r="H84" t="s">
        <v>17</v>
      </c>
      <c r="I84" s="1" t="s">
        <v>24</v>
      </c>
      <c r="J84" s="15">
        <f>E81/E80</f>
        <v>0.42796280812097742</v>
      </c>
      <c r="K84">
        <f>J84*1+0</f>
        <v>0.42796280812097742</v>
      </c>
      <c r="L84">
        <f>E80/800</f>
        <v>0.12100267464743573</v>
      </c>
      <c r="M84" t="s">
        <v>25</v>
      </c>
      <c r="N84">
        <f>Q91</f>
        <v>0</v>
      </c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.75" thickBot="1" x14ac:dyDescent="0.3">
      <c r="F85" s="8" t="s">
        <v>3</v>
      </c>
      <c r="G85" s="4">
        <f>E80+(1.96*E81)</f>
        <v>178.00046218774105</v>
      </c>
      <c r="H85" t="s">
        <v>18</v>
      </c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x14ac:dyDescent="0.25"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x14ac:dyDescent="0.25">
      <c r="F87" t="s">
        <v>7</v>
      </c>
      <c r="P87">
        <f>(G84-G85)/2</f>
        <v>-81.198322469792458</v>
      </c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x14ac:dyDescent="0.25">
      <c r="F88" s="11" t="s">
        <v>8</v>
      </c>
      <c r="G88">
        <f>((E81)^2)/77</f>
        <v>22.289033965516278</v>
      </c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x14ac:dyDescent="0.25">
      <c r="F89" s="11" t="s">
        <v>9</v>
      </c>
      <c r="G89">
        <f>((E81)^2)/(2*(77-1))</f>
        <v>11.291155364110219</v>
      </c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x14ac:dyDescent="0.25">
      <c r="F90" s="12" t="s">
        <v>10</v>
      </c>
      <c r="G90" s="10" t="s">
        <v>11</v>
      </c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x14ac:dyDescent="0.25">
      <c r="E91" s="11" t="s">
        <v>14</v>
      </c>
      <c r="F91" s="12" t="s">
        <v>12</v>
      </c>
      <c r="G91" s="10">
        <f>E81/(SQRT(77))</f>
        <v>4.7211263450066951</v>
      </c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.75" thickBot="1" x14ac:dyDescent="0.3">
      <c r="F92" s="13" t="s">
        <v>21</v>
      </c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customHeight="1" x14ac:dyDescent="0.25">
      <c r="F93" s="22" t="s">
        <v>15</v>
      </c>
      <c r="G93" s="3">
        <f>E80+(1.984*G91)</f>
        <v>106.16885438644188</v>
      </c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.75" thickBot="1" x14ac:dyDescent="0.3">
      <c r="F94" s="23"/>
      <c r="G94" s="4">
        <f>E80-(1.984*G91)</f>
        <v>87.435425049455304</v>
      </c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x14ac:dyDescent="0.25">
      <c r="F95" s="24" t="s">
        <v>13</v>
      </c>
      <c r="G95" s="26">
        <f>1.71*G91</f>
        <v>8.0731260499614486</v>
      </c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.75" thickBot="1" x14ac:dyDescent="0.3">
      <c r="F96" s="25"/>
      <c r="G96" s="27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3:31" x14ac:dyDescent="0.25">
      <c r="E97" t="s">
        <v>17</v>
      </c>
      <c r="F97" s="28" t="s">
        <v>16</v>
      </c>
      <c r="G97" s="3">
        <f>G84-(1.984*G95)</f>
        <v>-0.4132648349673822</v>
      </c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3:31" ht="15.75" thickBot="1" x14ac:dyDescent="0.3">
      <c r="F98" s="29"/>
      <c r="G98" s="4">
        <f>G84+(1.984*G95)</f>
        <v>31.620899331279649</v>
      </c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3:31" x14ac:dyDescent="0.25">
      <c r="E99" t="s">
        <v>18</v>
      </c>
      <c r="F99" s="28" t="s">
        <v>19</v>
      </c>
      <c r="G99" s="3">
        <f>G85-(1.984*G95)</f>
        <v>161.98338010461754</v>
      </c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3:31" ht="15.75" thickBot="1" x14ac:dyDescent="0.3">
      <c r="F100" s="29"/>
      <c r="G100" s="4">
        <f>G85+(1.984*G95)</f>
        <v>194.01754427086456</v>
      </c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3:31" x14ac:dyDescent="0.25"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3:31" x14ac:dyDescent="0.25">
      <c r="C102" s="2"/>
      <c r="D102" s="2"/>
      <c r="E102" s="2"/>
      <c r="F102" s="21"/>
      <c r="G102" s="2"/>
      <c r="H102" s="2"/>
      <c r="I102" s="2"/>
      <c r="J102" s="2"/>
      <c r="K102" s="2"/>
      <c r="L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3:31" x14ac:dyDescent="0.25">
      <c r="C103" s="2"/>
      <c r="D103" s="2"/>
      <c r="E103" s="2"/>
      <c r="F103" s="21"/>
      <c r="G103" s="2"/>
      <c r="H103" s="2"/>
      <c r="I103" s="2"/>
      <c r="J103" s="2"/>
      <c r="K103" s="2"/>
      <c r="L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3:31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3:31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3:31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3:31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3:31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3:31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3:31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3:31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3:31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3:31" x14ac:dyDescent="0.25">
      <c r="C113" s="2"/>
      <c r="D113" s="2"/>
      <c r="E113" s="2"/>
      <c r="F113" s="17"/>
      <c r="G113" s="2"/>
      <c r="H113" s="2"/>
      <c r="I113" s="2"/>
      <c r="J113" s="2"/>
      <c r="K113" s="2"/>
      <c r="L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3:31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3:31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3:31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3:31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3:31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3:31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3:31" x14ac:dyDescent="0.25"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3:31" x14ac:dyDescent="0.25"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3:31" x14ac:dyDescent="0.25"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3:31" x14ac:dyDescent="0.25"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3:31" x14ac:dyDescent="0.25">
      <c r="AD124" s="10"/>
      <c r="AE124" s="10"/>
    </row>
  </sheetData>
  <mergeCells count="6">
    <mergeCell ref="F102:F103"/>
    <mergeCell ref="F93:F94"/>
    <mergeCell ref="F95:F96"/>
    <mergeCell ref="G95:G96"/>
    <mergeCell ref="F97:F98"/>
    <mergeCell ref="F99:F10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zoomScale="85" zoomScaleNormal="85" workbookViewId="0">
      <pane ySplit="5595" topLeftCell="A80"/>
      <selection activeCell="F4" sqref="F4"/>
      <selection pane="bottomLeft" activeCell="C88" sqref="C88:D9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0" t="s">
        <v>22</v>
      </c>
      <c r="D1" s="20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2">
        <v>509.279358</v>
      </c>
      <c r="D2" s="5">
        <v>509.685699</v>
      </c>
      <c r="E2" s="5">
        <f>D2-C2</f>
        <v>0.40634099999999762</v>
      </c>
      <c r="F2">
        <f t="shared" ref="F2:F8" si="0">AVERAGE(C2,D2)</f>
        <v>509.4825285</v>
      </c>
      <c r="G2">
        <f>$G$89</f>
        <v>-2.914990099510256</v>
      </c>
      <c r="H2">
        <f>$G$90</f>
        <v>3.6863010151729045</v>
      </c>
      <c r="I2">
        <f>$E$85</f>
        <v>0.38565545783132416</v>
      </c>
      <c r="J2">
        <f t="shared" ref="J2:J8" si="1">(E2/D2)*100</f>
        <v>7.9723837807738382E-2</v>
      </c>
      <c r="O2">
        <f>D2/C2</f>
        <v>1.0007978744742292</v>
      </c>
      <c r="Y2" s="5"/>
    </row>
    <row r="3" spans="2:26" x14ac:dyDescent="0.25">
      <c r="B3" s="1">
        <v>2</v>
      </c>
      <c r="C3" s="2">
        <v>508.77050800000001</v>
      </c>
      <c r="D3" s="5">
        <v>509.11807299999998</v>
      </c>
      <c r="E3" s="5">
        <f t="shared" ref="E3:E66" si="2">D3-C3</f>
        <v>0.34756499999997459</v>
      </c>
      <c r="F3">
        <f t="shared" si="0"/>
        <v>508.94429049999997</v>
      </c>
      <c r="G3">
        <f>$G$89</f>
        <v>-2.914990099510256</v>
      </c>
      <c r="H3">
        <f>$G$90</f>
        <v>3.6863010151729045</v>
      </c>
      <c r="I3">
        <f>$E$85</f>
        <v>0.38565545783132416</v>
      </c>
      <c r="J3">
        <f t="shared" si="1"/>
        <v>6.8268053803694884E-2</v>
      </c>
      <c r="L3" s="16"/>
      <c r="O3">
        <f t="shared" ref="O3:O66" si="3">D3/C3</f>
        <v>1.0006831469091364</v>
      </c>
      <c r="Y3" s="5"/>
    </row>
    <row r="4" spans="2:26" x14ac:dyDescent="0.25">
      <c r="B4" s="1">
        <v>3</v>
      </c>
      <c r="C4" s="2">
        <v>509.07757600000002</v>
      </c>
      <c r="D4" s="5">
        <v>509.29693600000002</v>
      </c>
      <c r="E4" s="5">
        <f t="shared" si="2"/>
        <v>0.21935999999999467</v>
      </c>
      <c r="F4">
        <f t="shared" si="0"/>
        <v>509.18725600000005</v>
      </c>
      <c r="G4">
        <f>$G$89</f>
        <v>-2.914990099510256</v>
      </c>
      <c r="H4">
        <f>$G$90</f>
        <v>3.6863010151729045</v>
      </c>
      <c r="I4">
        <f>$E$85</f>
        <v>0.38565545783132416</v>
      </c>
      <c r="J4">
        <f t="shared" si="1"/>
        <v>4.307114072251058E-2</v>
      </c>
      <c r="O4">
        <f t="shared" si="3"/>
        <v>1.0004308969994782</v>
      </c>
      <c r="Y4" s="5"/>
    </row>
    <row r="5" spans="2:26" x14ac:dyDescent="0.25">
      <c r="B5" s="1">
        <v>4</v>
      </c>
      <c r="C5" s="2">
        <v>513.53192100000001</v>
      </c>
      <c r="D5" s="5">
        <v>508.76721199999997</v>
      </c>
      <c r="E5" s="5">
        <f t="shared" si="2"/>
        <v>-4.7647090000000389</v>
      </c>
      <c r="F5">
        <f t="shared" si="0"/>
        <v>511.14956649999999</v>
      </c>
      <c r="G5">
        <f t="shared" ref="G5" si="4">$G$89</f>
        <v>-2.914990099510256</v>
      </c>
      <c r="H5">
        <f t="shared" ref="H5" si="5">$G$90</f>
        <v>3.6863010151729045</v>
      </c>
      <c r="I5">
        <f t="shared" ref="I5" si="6">$E$85</f>
        <v>0.38565545783132416</v>
      </c>
      <c r="J5">
        <f t="shared" si="1"/>
        <v>-0.93652045328739453</v>
      </c>
      <c r="O5">
        <f t="shared" si="3"/>
        <v>0.99072168874970479</v>
      </c>
      <c r="Y5" s="5"/>
    </row>
    <row r="6" spans="2:26" x14ac:dyDescent="0.25">
      <c r="B6" s="1">
        <v>5</v>
      </c>
      <c r="C6" s="2">
        <v>511.801422</v>
      </c>
      <c r="D6" s="5">
        <v>508.86025999999998</v>
      </c>
      <c r="E6" s="5">
        <f t="shared" si="2"/>
        <v>-2.9411620000000198</v>
      </c>
      <c r="F6">
        <f t="shared" si="0"/>
        <v>510.33084099999996</v>
      </c>
      <c r="G6">
        <f>$G$89</f>
        <v>-2.914990099510256</v>
      </c>
      <c r="H6">
        <f>$G$90</f>
        <v>3.6863010151729045</v>
      </c>
      <c r="I6">
        <f>$E$85</f>
        <v>0.38565545783132416</v>
      </c>
      <c r="J6">
        <f t="shared" si="1"/>
        <v>-0.57799011461418104</v>
      </c>
      <c r="O6">
        <f t="shared" si="3"/>
        <v>0.99425331413010409</v>
      </c>
      <c r="Y6" s="5"/>
    </row>
    <row r="7" spans="2:26" x14ac:dyDescent="0.25">
      <c r="B7" s="1">
        <v>6</v>
      </c>
      <c r="C7" s="2">
        <v>510.19647200000003</v>
      </c>
      <c r="D7" s="5">
        <v>508.39166299999999</v>
      </c>
      <c r="E7" s="5">
        <f t="shared" si="2"/>
        <v>-1.8048090000000343</v>
      </c>
      <c r="F7">
        <f t="shared" si="0"/>
        <v>509.29406749999998</v>
      </c>
      <c r="G7">
        <f>$G$89</f>
        <v>-2.914990099510256</v>
      </c>
      <c r="H7">
        <f>$G$90</f>
        <v>3.6863010151729045</v>
      </c>
      <c r="I7">
        <f>$E$85</f>
        <v>0.38565545783132416</v>
      </c>
      <c r="J7">
        <f t="shared" si="1"/>
        <v>-0.35500365787863725</v>
      </c>
      <c r="O7">
        <f t="shared" si="3"/>
        <v>0.99646252159893411</v>
      </c>
      <c r="Y7" s="5"/>
    </row>
    <row r="8" spans="2:26" x14ac:dyDescent="0.25">
      <c r="B8" s="1">
        <v>7</v>
      </c>
      <c r="C8" s="2">
        <v>509.28008999999997</v>
      </c>
      <c r="D8" s="5">
        <v>509.57800300000002</v>
      </c>
      <c r="E8" s="5">
        <f t="shared" si="2"/>
        <v>0.29791300000005094</v>
      </c>
      <c r="F8">
        <f t="shared" si="0"/>
        <v>509.42904650000003</v>
      </c>
      <c r="G8">
        <f>$G$89</f>
        <v>-2.914990099510256</v>
      </c>
      <c r="H8">
        <f>$G$90</f>
        <v>3.6863010151729045</v>
      </c>
      <c r="I8">
        <f>$E$85</f>
        <v>0.38565545783132416</v>
      </c>
      <c r="J8">
        <f t="shared" si="1"/>
        <v>5.8462688390427037E-2</v>
      </c>
      <c r="O8">
        <f t="shared" si="3"/>
        <v>1.0005849688724333</v>
      </c>
      <c r="Y8" s="5"/>
    </row>
    <row r="9" spans="2:26" x14ac:dyDescent="0.25">
      <c r="B9" s="1">
        <v>8</v>
      </c>
      <c r="C9" s="10">
        <v>512.98516800000004</v>
      </c>
      <c r="D9">
        <v>509.34548999999998</v>
      </c>
      <c r="E9" s="5">
        <f t="shared" si="2"/>
        <v>-3.6396780000000604</v>
      </c>
      <c r="F9">
        <f t="shared" ref="F9:F60" si="7">AVERAGE(C9,D9)</f>
        <v>511.16532900000004</v>
      </c>
      <c r="G9">
        <f>$G$89</f>
        <v>-2.914990099510256</v>
      </c>
      <c r="H9">
        <f>$G$90</f>
        <v>3.6863010151729045</v>
      </c>
      <c r="I9">
        <f>$E$85</f>
        <v>0.38565545783132416</v>
      </c>
      <c r="J9">
        <f t="shared" ref="J9:J73" si="8">(E9/D9)*100</f>
        <v>-0.71457941052939533</v>
      </c>
      <c r="O9">
        <f t="shared" si="3"/>
        <v>0.99290490597576098</v>
      </c>
      <c r="Y9" s="5"/>
    </row>
    <row r="10" spans="2:26" x14ac:dyDescent="0.25">
      <c r="B10" s="1">
        <v>9</v>
      </c>
      <c r="C10">
        <v>421.16451999999998</v>
      </c>
      <c r="D10" s="5">
        <v>420.27600100000001</v>
      </c>
      <c r="E10" s="5">
        <f t="shared" si="2"/>
        <v>-0.88851899999997386</v>
      </c>
      <c r="F10">
        <f t="shared" si="7"/>
        <v>420.72026049999999</v>
      </c>
      <c r="G10">
        <f>$G$89</f>
        <v>-2.914990099510256</v>
      </c>
      <c r="H10">
        <f>$G$90</f>
        <v>3.6863010151729045</v>
      </c>
      <c r="I10">
        <f>$E$85</f>
        <v>0.38565545783132416</v>
      </c>
      <c r="J10">
        <f t="shared" si="8"/>
        <v>-0.21141321367050264</v>
      </c>
      <c r="O10">
        <f t="shared" si="3"/>
        <v>0.99789032798869204</v>
      </c>
      <c r="Y10" s="5"/>
    </row>
    <row r="11" spans="2:26" x14ac:dyDescent="0.25">
      <c r="B11" s="1">
        <v>10</v>
      </c>
      <c r="C11">
        <v>418.59515399999998</v>
      </c>
      <c r="D11" s="5">
        <v>419.88351399999999</v>
      </c>
      <c r="E11" s="5">
        <f t="shared" si="2"/>
        <v>1.2883600000000115</v>
      </c>
      <c r="F11">
        <f t="shared" si="7"/>
        <v>419.23933399999999</v>
      </c>
      <c r="G11">
        <f>$G$89</f>
        <v>-2.914990099510256</v>
      </c>
      <c r="H11">
        <f>$G$90</f>
        <v>3.6863010151729045</v>
      </c>
      <c r="I11">
        <f>$E$85</f>
        <v>0.38565545783132416</v>
      </c>
      <c r="J11">
        <f t="shared" si="8"/>
        <v>0.30683748159733931</v>
      </c>
      <c r="O11">
        <f t="shared" si="3"/>
        <v>1.0030778187174141</v>
      </c>
      <c r="Y11" s="5"/>
    </row>
    <row r="12" spans="2:26" x14ac:dyDescent="0.25">
      <c r="B12" s="1">
        <v>11</v>
      </c>
      <c r="C12">
        <v>422.82873499999999</v>
      </c>
      <c r="D12" s="5">
        <v>420.93859900000001</v>
      </c>
      <c r="E12" s="5">
        <f t="shared" si="2"/>
        <v>-1.8901359999999841</v>
      </c>
      <c r="F12">
        <f t="shared" si="7"/>
        <v>421.883667</v>
      </c>
      <c r="G12">
        <f>$G$89</f>
        <v>-2.914990099510256</v>
      </c>
      <c r="H12">
        <f>$G$90</f>
        <v>3.6863010151729045</v>
      </c>
      <c r="I12">
        <f>$E$85</f>
        <v>0.38565545783132416</v>
      </c>
      <c r="J12">
        <f t="shared" si="8"/>
        <v>-0.44902890932080669</v>
      </c>
      <c r="O12">
        <f t="shared" si="3"/>
        <v>0.99552978347131493</v>
      </c>
      <c r="Y12" s="5"/>
    </row>
    <row r="13" spans="2:26" x14ac:dyDescent="0.25">
      <c r="B13" s="1">
        <v>12</v>
      </c>
      <c r="C13">
        <v>422.40130599999998</v>
      </c>
      <c r="D13" s="5">
        <v>421.18908699999997</v>
      </c>
      <c r="E13" s="5">
        <f t="shared" si="2"/>
        <v>-1.2122190000000046</v>
      </c>
      <c r="F13">
        <f t="shared" si="7"/>
        <v>421.79519649999997</v>
      </c>
      <c r="G13">
        <f>$G$89</f>
        <v>-2.914990099510256</v>
      </c>
      <c r="H13">
        <f>$G$90</f>
        <v>3.6863010151729045</v>
      </c>
      <c r="I13">
        <f>$E$85</f>
        <v>0.38565545783132416</v>
      </c>
      <c r="J13">
        <f t="shared" si="8"/>
        <v>-0.28780873897618453</v>
      </c>
      <c r="O13">
        <f t="shared" si="3"/>
        <v>0.99713017222536715</v>
      </c>
      <c r="Y13" s="5"/>
    </row>
    <row r="14" spans="2:26" x14ac:dyDescent="0.25">
      <c r="B14" s="1">
        <v>13</v>
      </c>
      <c r="C14">
        <v>421.27911399999999</v>
      </c>
      <c r="D14" s="5">
        <v>420.84918199999998</v>
      </c>
      <c r="E14" s="5">
        <f t="shared" si="2"/>
        <v>-0.42993200000000797</v>
      </c>
      <c r="F14">
        <f t="shared" si="7"/>
        <v>421.06414799999999</v>
      </c>
      <c r="G14">
        <f>$G$89</f>
        <v>-2.914990099510256</v>
      </c>
      <c r="H14">
        <f>$G$90</f>
        <v>3.6863010151729045</v>
      </c>
      <c r="I14">
        <f>$E$85</f>
        <v>0.38565545783132416</v>
      </c>
      <c r="J14">
        <f t="shared" si="8"/>
        <v>-0.10215821210744518</v>
      </c>
      <c r="O14">
        <f t="shared" si="3"/>
        <v>0.99897946044388997</v>
      </c>
      <c r="Y14" s="5"/>
    </row>
    <row r="15" spans="2:26" x14ac:dyDescent="0.25">
      <c r="B15" s="1">
        <v>14</v>
      </c>
      <c r="C15">
        <v>423.49636800000002</v>
      </c>
      <c r="D15" s="5">
        <v>420.58251999999999</v>
      </c>
      <c r="E15" s="5">
        <f t="shared" si="2"/>
        <v>-2.91384800000003</v>
      </c>
      <c r="F15">
        <f t="shared" si="7"/>
        <v>422.039444</v>
      </c>
      <c r="G15">
        <f>$G$89</f>
        <v>-2.914990099510256</v>
      </c>
      <c r="H15">
        <f>$G$90</f>
        <v>3.6863010151729045</v>
      </c>
      <c r="I15">
        <f>$E$85</f>
        <v>0.38565545783132416</v>
      </c>
      <c r="J15">
        <f t="shared" si="8"/>
        <v>-0.69281243547640303</v>
      </c>
      <c r="O15">
        <f t="shared" si="3"/>
        <v>0.99311954429795712</v>
      </c>
      <c r="Y15" s="5"/>
    </row>
    <row r="16" spans="2:26" x14ac:dyDescent="0.25">
      <c r="B16" s="1">
        <v>15</v>
      </c>
      <c r="C16">
        <v>422.84487899999999</v>
      </c>
      <c r="D16" s="5">
        <v>420.84948700000001</v>
      </c>
      <c r="E16" s="5">
        <f t="shared" si="2"/>
        <v>-1.9953919999999812</v>
      </c>
      <c r="F16">
        <f t="shared" si="7"/>
        <v>421.84718299999997</v>
      </c>
      <c r="G16">
        <f>$G$89</f>
        <v>-2.914990099510256</v>
      </c>
      <c r="H16">
        <f>$G$90</f>
        <v>3.6863010151729045</v>
      </c>
      <c r="I16">
        <f>$E$85</f>
        <v>0.38565545783132416</v>
      </c>
      <c r="J16">
        <f t="shared" si="8"/>
        <v>-0.47413435483170285</v>
      </c>
      <c r="O16">
        <f t="shared" si="3"/>
        <v>0.99528103070629836</v>
      </c>
      <c r="Y16" s="5"/>
    </row>
    <row r="17" spans="2:25" x14ac:dyDescent="0.25">
      <c r="B17" s="1">
        <v>16</v>
      </c>
      <c r="C17" s="5">
        <v>422.96569799999997</v>
      </c>
      <c r="D17" s="5">
        <v>421.55630500000001</v>
      </c>
      <c r="E17" s="5">
        <f t="shared" si="2"/>
        <v>-1.4093929999999659</v>
      </c>
      <c r="F17">
        <f t="shared" si="7"/>
        <v>422.26100150000002</v>
      </c>
      <c r="G17">
        <f>$G$89</f>
        <v>-2.914990099510256</v>
      </c>
      <c r="H17">
        <f>$G$90</f>
        <v>3.6863010151729045</v>
      </c>
      <c r="I17">
        <f>$E$85</f>
        <v>0.38565545783132416</v>
      </c>
      <c r="J17">
        <f t="shared" si="8"/>
        <v>-0.33433090272483668</v>
      </c>
      <c r="O17">
        <f t="shared" si="3"/>
        <v>0.99666783144197202</v>
      </c>
      <c r="Y17" s="5"/>
    </row>
    <row r="18" spans="2:25" x14ac:dyDescent="0.25">
      <c r="B18" s="1">
        <v>17</v>
      </c>
      <c r="C18" s="10">
        <v>379.00534099999999</v>
      </c>
      <c r="D18">
        <v>377.23956299999998</v>
      </c>
      <c r="E18" s="5">
        <f t="shared" si="2"/>
        <v>-1.7657780000000116</v>
      </c>
      <c r="F18">
        <f t="shared" si="7"/>
        <v>378.12245199999995</v>
      </c>
      <c r="G18">
        <f>$G$89</f>
        <v>-2.914990099510256</v>
      </c>
      <c r="H18">
        <f>$G$90</f>
        <v>3.6863010151729045</v>
      </c>
      <c r="I18">
        <f>$E$85</f>
        <v>0.38565545783132416</v>
      </c>
      <c r="J18">
        <f t="shared" si="8"/>
        <v>-0.46807868876680137</v>
      </c>
      <c r="O18">
        <f t="shared" si="3"/>
        <v>0.99534102080107623</v>
      </c>
      <c r="Y18" s="5"/>
    </row>
    <row r="19" spans="2:25" x14ac:dyDescent="0.25">
      <c r="B19" s="1">
        <v>18</v>
      </c>
      <c r="C19" s="10">
        <v>379.00021400000003</v>
      </c>
      <c r="D19">
        <v>378.84759500000001</v>
      </c>
      <c r="E19" s="5">
        <f t="shared" si="2"/>
        <v>-0.1526190000000156</v>
      </c>
      <c r="F19">
        <f t="shared" si="7"/>
        <v>378.92390450000005</v>
      </c>
      <c r="G19">
        <f>$G$89</f>
        <v>-2.914990099510256</v>
      </c>
      <c r="H19">
        <f>$G$90</f>
        <v>3.6863010151729045</v>
      </c>
      <c r="I19">
        <f>$E$85</f>
        <v>0.38565545783132416</v>
      </c>
      <c r="J19">
        <f t="shared" si="8"/>
        <v>-4.0285065027274518E-2</v>
      </c>
      <c r="O19">
        <f t="shared" si="3"/>
        <v>0.9995973115730219</v>
      </c>
      <c r="Y19" s="5"/>
    </row>
    <row r="20" spans="2:25" x14ac:dyDescent="0.25">
      <c r="B20" s="1">
        <v>19</v>
      </c>
      <c r="C20" s="10">
        <v>378.98876999999999</v>
      </c>
      <c r="D20">
        <v>377.630157</v>
      </c>
      <c r="E20" s="5">
        <f t="shared" si="2"/>
        <v>-1.3586129999999912</v>
      </c>
      <c r="F20">
        <f t="shared" si="7"/>
        <v>378.30946349999999</v>
      </c>
      <c r="G20">
        <f>$G$89</f>
        <v>-2.914990099510256</v>
      </c>
      <c r="H20">
        <f>$G$90</f>
        <v>3.6863010151729045</v>
      </c>
      <c r="I20">
        <f>$E$85</f>
        <v>0.38565545783132416</v>
      </c>
      <c r="J20">
        <f t="shared" si="8"/>
        <v>-0.35977343832738212</v>
      </c>
      <c r="O20">
        <f t="shared" si="3"/>
        <v>0.99641516290838905</v>
      </c>
      <c r="Y20" s="5"/>
    </row>
    <row r="21" spans="2:25" x14ac:dyDescent="0.25">
      <c r="B21" s="1">
        <v>20</v>
      </c>
      <c r="C21" s="10">
        <v>378.25796500000001</v>
      </c>
      <c r="D21">
        <v>377.549103</v>
      </c>
      <c r="E21" s="5">
        <f t="shared" si="2"/>
        <v>-0.70886200000001054</v>
      </c>
      <c r="F21">
        <f t="shared" si="7"/>
        <v>377.90353400000004</v>
      </c>
      <c r="G21">
        <f>$G$89</f>
        <v>-2.914990099510256</v>
      </c>
      <c r="H21">
        <f>$G$90</f>
        <v>3.6863010151729045</v>
      </c>
      <c r="I21">
        <f>$E$85</f>
        <v>0.38565545783132416</v>
      </c>
      <c r="J21">
        <f t="shared" si="8"/>
        <v>-0.18775359135206593</v>
      </c>
      <c r="O21">
        <f t="shared" si="3"/>
        <v>0.99812598262141017</v>
      </c>
      <c r="Y21" s="5"/>
    </row>
    <row r="22" spans="2:25" x14ac:dyDescent="0.25">
      <c r="B22" s="1">
        <v>21</v>
      </c>
      <c r="C22" s="10">
        <v>377.68798800000002</v>
      </c>
      <c r="D22">
        <v>377.14874300000002</v>
      </c>
      <c r="E22" s="5">
        <f t="shared" si="2"/>
        <v>-0.53924499999999398</v>
      </c>
      <c r="F22">
        <f t="shared" si="7"/>
        <v>377.41836550000005</v>
      </c>
      <c r="G22">
        <f>$G$89</f>
        <v>-2.914990099510256</v>
      </c>
      <c r="H22">
        <f>$G$90</f>
        <v>3.6863010151729045</v>
      </c>
      <c r="I22">
        <f>$E$85</f>
        <v>0.38565545783132416</v>
      </c>
      <c r="J22">
        <f t="shared" si="8"/>
        <v>-0.14297939738857726</v>
      </c>
      <c r="O22">
        <f t="shared" si="3"/>
        <v>0.99857224741815198</v>
      </c>
      <c r="Y22" s="5"/>
    </row>
    <row r="23" spans="2:25" x14ac:dyDescent="0.25">
      <c r="B23" s="1">
        <v>22</v>
      </c>
      <c r="C23" s="10">
        <v>378.07330300000001</v>
      </c>
      <c r="D23">
        <v>377.39953600000001</v>
      </c>
      <c r="E23" s="5">
        <f t="shared" si="2"/>
        <v>-0.67376699999999801</v>
      </c>
      <c r="F23">
        <f t="shared" si="7"/>
        <v>377.73641950000001</v>
      </c>
      <c r="G23">
        <f>$G$89</f>
        <v>-2.914990099510256</v>
      </c>
      <c r="H23">
        <f>$G$90</f>
        <v>3.6863010151729045</v>
      </c>
      <c r="I23">
        <f>$E$85</f>
        <v>0.38565545783132416</v>
      </c>
      <c r="J23">
        <f t="shared" si="8"/>
        <v>-0.17852883634705846</v>
      </c>
      <c r="O23">
        <f t="shared" si="3"/>
        <v>0.99821789321104215</v>
      </c>
      <c r="Y23" s="5"/>
    </row>
    <row r="24" spans="2:25" x14ac:dyDescent="0.25">
      <c r="B24" s="1">
        <v>23</v>
      </c>
      <c r="C24" s="10">
        <v>378.75659200000001</v>
      </c>
      <c r="D24">
        <v>377.57650799999999</v>
      </c>
      <c r="E24" s="5">
        <f t="shared" si="2"/>
        <v>-1.1800840000000221</v>
      </c>
      <c r="F24">
        <f t="shared" si="7"/>
        <v>378.16655000000003</v>
      </c>
      <c r="G24">
        <f>$G$89</f>
        <v>-2.914990099510256</v>
      </c>
      <c r="H24">
        <f>$G$90</f>
        <v>3.6863010151729045</v>
      </c>
      <c r="I24">
        <f>$E$85</f>
        <v>0.38565545783132416</v>
      </c>
      <c r="J24">
        <f t="shared" si="8"/>
        <v>-0.31254169022613615</v>
      </c>
      <c r="O24">
        <f t="shared" si="3"/>
        <v>0.99688432089387891</v>
      </c>
      <c r="Y24" s="5"/>
    </row>
    <row r="25" spans="2:25" x14ac:dyDescent="0.25">
      <c r="B25" s="1">
        <v>24</v>
      </c>
      <c r="C25" s="10">
        <v>378.66909800000002</v>
      </c>
      <c r="D25">
        <v>377.11547899999999</v>
      </c>
      <c r="E25" s="5">
        <f t="shared" si="2"/>
        <v>-1.5536190000000261</v>
      </c>
      <c r="F25">
        <f t="shared" si="7"/>
        <v>377.89228850000001</v>
      </c>
      <c r="G25">
        <f>$G$89</f>
        <v>-2.914990099510256</v>
      </c>
      <c r="H25">
        <f>$G$90</f>
        <v>3.6863010151729045</v>
      </c>
      <c r="I25">
        <f>$E$85</f>
        <v>0.38565545783132416</v>
      </c>
      <c r="J25">
        <f t="shared" si="8"/>
        <v>-0.41197433850229898</v>
      </c>
      <c r="O25">
        <f t="shared" si="3"/>
        <v>0.9958971592659509</v>
      </c>
      <c r="Y25" s="5"/>
    </row>
    <row r="26" spans="2:25" x14ac:dyDescent="0.25">
      <c r="B26" s="1">
        <v>25</v>
      </c>
      <c r="C26" s="10">
        <v>482.78430200000003</v>
      </c>
      <c r="D26">
        <v>480.529877</v>
      </c>
      <c r="E26" s="5">
        <f t="shared" si="2"/>
        <v>-2.2544250000000261</v>
      </c>
      <c r="F26">
        <f t="shared" si="7"/>
        <v>481.65708949999998</v>
      </c>
      <c r="G26">
        <f>$G$89</f>
        <v>-2.914990099510256</v>
      </c>
      <c r="H26">
        <f>$G$90</f>
        <v>3.6863010151729045</v>
      </c>
      <c r="I26">
        <f>$E$85</f>
        <v>0.38565545783132416</v>
      </c>
      <c r="J26">
        <f t="shared" si="8"/>
        <v>-0.46915397104434903</v>
      </c>
      <c r="O26">
        <f t="shared" si="3"/>
        <v>0.9953303680532678</v>
      </c>
      <c r="Y26" s="5"/>
    </row>
    <row r="27" spans="2:25" x14ac:dyDescent="0.25">
      <c r="B27" s="1">
        <v>26</v>
      </c>
      <c r="C27" s="10">
        <v>479.95263699999998</v>
      </c>
      <c r="D27">
        <v>481.16564899999997</v>
      </c>
      <c r="E27" s="5">
        <f t="shared" si="2"/>
        <v>1.213011999999992</v>
      </c>
      <c r="F27">
        <f t="shared" si="7"/>
        <v>480.55914299999995</v>
      </c>
      <c r="G27">
        <f>$G$89</f>
        <v>-2.914990099510256</v>
      </c>
      <c r="H27">
        <f>$G$90</f>
        <v>3.6863010151729045</v>
      </c>
      <c r="I27">
        <f>$E$85</f>
        <v>0.38565545783132416</v>
      </c>
      <c r="J27">
        <f t="shared" si="8"/>
        <v>0.2520986280963694</v>
      </c>
      <c r="O27">
        <f t="shared" si="3"/>
        <v>1.0025273577150906</v>
      </c>
      <c r="Y27" s="5"/>
    </row>
    <row r="28" spans="2:25" x14ac:dyDescent="0.25">
      <c r="B28" s="1">
        <v>27</v>
      </c>
      <c r="C28" s="10">
        <v>479.835419</v>
      </c>
      <c r="D28">
        <v>480.69751000000002</v>
      </c>
      <c r="E28" s="5">
        <f t="shared" si="2"/>
        <v>0.86209100000002081</v>
      </c>
      <c r="F28">
        <f t="shared" si="7"/>
        <v>480.26646449999998</v>
      </c>
      <c r="G28">
        <f>$G$89</f>
        <v>-2.914990099510256</v>
      </c>
      <c r="H28">
        <f>$G$90</f>
        <v>3.6863010151729045</v>
      </c>
      <c r="I28">
        <f>$E$85</f>
        <v>0.38565545783132416</v>
      </c>
      <c r="J28">
        <f t="shared" si="8"/>
        <v>0.179341682048659</v>
      </c>
      <c r="O28">
        <f t="shared" si="3"/>
        <v>1.0017966389429873</v>
      </c>
      <c r="Y28" s="5"/>
    </row>
    <row r="29" spans="2:25" x14ac:dyDescent="0.25">
      <c r="B29" s="1">
        <v>28</v>
      </c>
      <c r="C29" s="10">
        <v>482.55130000000003</v>
      </c>
      <c r="D29">
        <v>479.65096999999997</v>
      </c>
      <c r="E29" s="5">
        <f t="shared" si="2"/>
        <v>-2.9003300000000536</v>
      </c>
      <c r="F29">
        <f t="shared" si="7"/>
        <v>481.101135</v>
      </c>
      <c r="G29">
        <f>$G$89</f>
        <v>-2.914990099510256</v>
      </c>
      <c r="H29">
        <f>$G$90</f>
        <v>3.6863010151729045</v>
      </c>
      <c r="I29">
        <f>$E$85</f>
        <v>0.38565545783132416</v>
      </c>
      <c r="J29">
        <f t="shared" si="8"/>
        <v>-0.60467510364881649</v>
      </c>
      <c r="O29">
        <f t="shared" si="3"/>
        <v>0.99398959240188545</v>
      </c>
      <c r="Y29" s="5"/>
    </row>
    <row r="30" spans="2:25" x14ac:dyDescent="0.25">
      <c r="B30" s="1">
        <v>29</v>
      </c>
      <c r="C30" s="10">
        <v>481.75082400000002</v>
      </c>
      <c r="D30">
        <v>479.99423200000001</v>
      </c>
      <c r="E30" s="5">
        <f t="shared" si="2"/>
        <v>-1.7565920000000119</v>
      </c>
      <c r="F30">
        <f t="shared" si="7"/>
        <v>480.87252799999999</v>
      </c>
      <c r="G30">
        <f>$G$89</f>
        <v>-2.914990099510256</v>
      </c>
      <c r="H30">
        <f>$G$90</f>
        <v>3.6863010151729045</v>
      </c>
      <c r="I30">
        <f>$E$85</f>
        <v>0.38565545783132416</v>
      </c>
      <c r="J30">
        <f t="shared" si="8"/>
        <v>-0.36596106429879177</v>
      </c>
      <c r="O30">
        <f t="shared" si="3"/>
        <v>0.99635373327353149</v>
      </c>
      <c r="Y30" s="5"/>
    </row>
    <row r="31" spans="2:25" x14ac:dyDescent="0.25">
      <c r="B31" s="1">
        <v>30</v>
      </c>
      <c r="C31" s="10">
        <v>479.99896200000001</v>
      </c>
      <c r="D31">
        <v>479.18087800000001</v>
      </c>
      <c r="E31" s="5">
        <f t="shared" si="2"/>
        <v>-0.81808399999999892</v>
      </c>
      <c r="F31">
        <f t="shared" si="7"/>
        <v>479.58992000000001</v>
      </c>
      <c r="G31">
        <f>$G$89</f>
        <v>-2.914990099510256</v>
      </c>
      <c r="H31">
        <f>$G$90</f>
        <v>3.6863010151729045</v>
      </c>
      <c r="I31">
        <f>$E$85</f>
        <v>0.38565545783132416</v>
      </c>
      <c r="J31">
        <f t="shared" si="8"/>
        <v>-0.17072551046162548</v>
      </c>
      <c r="O31">
        <f t="shared" si="3"/>
        <v>0.99829565464768655</v>
      </c>
      <c r="Y31" s="5"/>
    </row>
    <row r="32" spans="2:25" x14ac:dyDescent="0.25">
      <c r="B32" s="1">
        <v>31</v>
      </c>
      <c r="C32" s="10">
        <v>479.58563199999998</v>
      </c>
      <c r="D32">
        <v>479.36587500000002</v>
      </c>
      <c r="E32" s="5">
        <f t="shared" si="2"/>
        <v>-0.21975699999995868</v>
      </c>
      <c r="F32">
        <f t="shared" si="7"/>
        <v>479.4757535</v>
      </c>
      <c r="G32">
        <f>$G$89</f>
        <v>-2.914990099510256</v>
      </c>
      <c r="H32">
        <f>$G$90</f>
        <v>3.6863010151729045</v>
      </c>
      <c r="I32">
        <f>$E$85</f>
        <v>0.38565545783132416</v>
      </c>
      <c r="J32">
        <f t="shared" si="8"/>
        <v>-4.5843271592905667E-2</v>
      </c>
      <c r="O32">
        <f t="shared" si="3"/>
        <v>0.99954177734832561</v>
      </c>
      <c r="Y32" s="5"/>
    </row>
    <row r="33" spans="2:25" x14ac:dyDescent="0.25">
      <c r="B33" s="1">
        <v>32</v>
      </c>
      <c r="C33" s="10">
        <v>482.33648699999998</v>
      </c>
      <c r="D33">
        <v>479.77508499999999</v>
      </c>
      <c r="E33" s="5">
        <f t="shared" si="2"/>
        <v>-2.5614019999999869</v>
      </c>
      <c r="F33">
        <f t="shared" si="7"/>
        <v>481.05578600000001</v>
      </c>
      <c r="G33">
        <f>$G$89</f>
        <v>-2.914990099510256</v>
      </c>
      <c r="H33">
        <f>$G$90</f>
        <v>3.6863010151729045</v>
      </c>
      <c r="I33">
        <f>$E$85</f>
        <v>0.38565545783132416</v>
      </c>
      <c r="J33">
        <f t="shared" si="8"/>
        <v>-0.53387557630258908</v>
      </c>
      <c r="O33">
        <f t="shared" si="3"/>
        <v>0.99468959519125077</v>
      </c>
      <c r="Y33" s="5"/>
    </row>
    <row r="34" spans="2:25" x14ac:dyDescent="0.25">
      <c r="B34" s="1">
        <v>33</v>
      </c>
      <c r="C34">
        <v>479.93521099999998</v>
      </c>
      <c r="D34">
        <v>481.020264</v>
      </c>
      <c r="E34" s="5">
        <f t="shared" si="2"/>
        <v>1.0850530000000163</v>
      </c>
      <c r="F34">
        <f t="shared" si="7"/>
        <v>480.47773749999999</v>
      </c>
      <c r="G34">
        <f t="shared" ref="G34:G60" si="9">$G$89</f>
        <v>-2.914990099510256</v>
      </c>
      <c r="H34">
        <f t="shared" ref="H34:H70" si="10">$G$90</f>
        <v>3.6863010151729045</v>
      </c>
      <c r="I34">
        <f t="shared" ref="I34:I63" si="11">$E$85</f>
        <v>0.38565545783132416</v>
      </c>
      <c r="J34">
        <f t="shared" si="8"/>
        <v>0.22557324113065147</v>
      </c>
      <c r="O34">
        <f t="shared" si="3"/>
        <v>1.0022608322438755</v>
      </c>
      <c r="Y34" s="5"/>
    </row>
    <row r="35" spans="2:25" x14ac:dyDescent="0.25">
      <c r="B35" s="1">
        <v>34</v>
      </c>
      <c r="C35">
        <v>479.898438</v>
      </c>
      <c r="D35">
        <v>481.67889400000001</v>
      </c>
      <c r="E35" s="5">
        <f t="shared" si="2"/>
        <v>1.7804560000000151</v>
      </c>
      <c r="F35">
        <f t="shared" si="7"/>
        <v>480.78866600000003</v>
      </c>
      <c r="G35">
        <f t="shared" si="9"/>
        <v>-2.914990099510256</v>
      </c>
      <c r="H35">
        <f t="shared" si="10"/>
        <v>3.6863010151729045</v>
      </c>
      <c r="I35">
        <f t="shared" si="11"/>
        <v>0.38565545783132416</v>
      </c>
      <c r="J35">
        <f t="shared" si="8"/>
        <v>0.36963546092181798</v>
      </c>
      <c r="O35">
        <f t="shared" si="3"/>
        <v>1.0037100683374176</v>
      </c>
      <c r="Y35" s="5"/>
    </row>
    <row r="36" spans="2:25" x14ac:dyDescent="0.25">
      <c r="B36" s="1">
        <v>35</v>
      </c>
      <c r="C36">
        <v>479.98996</v>
      </c>
      <c r="D36">
        <v>482.87683099999998</v>
      </c>
      <c r="E36" s="5">
        <f t="shared" si="2"/>
        <v>2.8868709999999851</v>
      </c>
      <c r="F36">
        <f t="shared" si="7"/>
        <v>481.43339549999996</v>
      </c>
      <c r="G36">
        <f t="shared" si="9"/>
        <v>-2.914990099510256</v>
      </c>
      <c r="H36">
        <f t="shared" si="10"/>
        <v>3.6863010151729045</v>
      </c>
      <c r="I36">
        <f t="shared" si="11"/>
        <v>0.38565545783132416</v>
      </c>
      <c r="J36">
        <f t="shared" si="8"/>
        <v>0.59784831548482087</v>
      </c>
      <c r="O36">
        <f t="shared" si="3"/>
        <v>1.0060144403853781</v>
      </c>
      <c r="Y36" s="5"/>
    </row>
    <row r="37" spans="2:25" x14ac:dyDescent="0.25">
      <c r="B37" s="1">
        <v>36</v>
      </c>
      <c r="C37">
        <v>480.13168300000001</v>
      </c>
      <c r="D37">
        <v>480.64529399999998</v>
      </c>
      <c r="E37" s="5">
        <f t="shared" si="2"/>
        <v>0.51361099999996895</v>
      </c>
      <c r="F37">
        <f t="shared" si="7"/>
        <v>480.38848849999999</v>
      </c>
      <c r="G37">
        <f t="shared" si="9"/>
        <v>-2.914990099510256</v>
      </c>
      <c r="H37">
        <f t="shared" si="10"/>
        <v>3.6863010151729045</v>
      </c>
      <c r="I37">
        <f t="shared" si="11"/>
        <v>0.38565545783132416</v>
      </c>
      <c r="J37">
        <f t="shared" si="8"/>
        <v>0.10685863492506575</v>
      </c>
      <c r="O37">
        <f t="shared" si="3"/>
        <v>1.0010697294475357</v>
      </c>
      <c r="Y37" s="5"/>
    </row>
    <row r="38" spans="2:25" x14ac:dyDescent="0.25">
      <c r="B38" s="1">
        <v>37</v>
      </c>
      <c r="C38">
        <v>480.023346</v>
      </c>
      <c r="D38">
        <v>481.53949</v>
      </c>
      <c r="E38" s="5">
        <f t="shared" si="2"/>
        <v>1.516143999999997</v>
      </c>
      <c r="F38">
        <f t="shared" si="7"/>
        <v>480.78141800000003</v>
      </c>
      <c r="G38">
        <f t="shared" si="9"/>
        <v>-2.914990099510256</v>
      </c>
      <c r="H38">
        <f t="shared" si="10"/>
        <v>3.6863010151729045</v>
      </c>
      <c r="I38">
        <f t="shared" si="11"/>
        <v>0.38565545783132416</v>
      </c>
      <c r="J38">
        <f t="shared" si="8"/>
        <v>0.314853512844813</v>
      </c>
      <c r="O38">
        <f t="shared" si="3"/>
        <v>1.0031584797127764</v>
      </c>
      <c r="Y38" s="5"/>
    </row>
    <row r="39" spans="2:25" x14ac:dyDescent="0.25">
      <c r="B39" s="1">
        <v>38</v>
      </c>
      <c r="C39">
        <v>479.97399899999999</v>
      </c>
      <c r="D39">
        <v>481.25933800000001</v>
      </c>
      <c r="E39" s="5">
        <f t="shared" si="2"/>
        <v>1.2853390000000218</v>
      </c>
      <c r="F39">
        <f t="shared" si="7"/>
        <v>480.6166685</v>
      </c>
      <c r="G39">
        <f t="shared" si="9"/>
        <v>-2.914990099510256</v>
      </c>
      <c r="H39">
        <f t="shared" si="10"/>
        <v>3.6863010151729045</v>
      </c>
      <c r="I39">
        <f t="shared" si="11"/>
        <v>0.38565545783132416</v>
      </c>
      <c r="J39">
        <f t="shared" si="8"/>
        <v>0.26707824628226157</v>
      </c>
      <c r="O39">
        <f t="shared" si="3"/>
        <v>1.0026779346437056</v>
      </c>
      <c r="Y39" s="5"/>
    </row>
    <row r="40" spans="2:25" x14ac:dyDescent="0.25">
      <c r="B40" s="1">
        <v>39</v>
      </c>
      <c r="C40">
        <v>479.93289199999998</v>
      </c>
      <c r="D40">
        <v>481.437408</v>
      </c>
      <c r="E40" s="5">
        <f t="shared" si="2"/>
        <v>1.5045160000000237</v>
      </c>
      <c r="F40">
        <f t="shared" si="7"/>
        <v>480.68515000000002</v>
      </c>
      <c r="G40">
        <f t="shared" si="9"/>
        <v>-2.914990099510256</v>
      </c>
      <c r="H40">
        <f t="shared" si="10"/>
        <v>3.6863010151729045</v>
      </c>
      <c r="I40">
        <f t="shared" si="11"/>
        <v>0.38565545783132416</v>
      </c>
      <c r="J40">
        <f t="shared" si="8"/>
        <v>0.3125050058428413</v>
      </c>
      <c r="O40">
        <f t="shared" si="3"/>
        <v>1.0031348466110133</v>
      </c>
      <c r="Y40" s="5"/>
    </row>
    <row r="41" spans="2:25" x14ac:dyDescent="0.25">
      <c r="B41" s="1">
        <v>40</v>
      </c>
      <c r="C41" s="5">
        <v>479.899292</v>
      </c>
      <c r="D41" s="18">
        <v>481.42791699999998</v>
      </c>
      <c r="E41" s="5">
        <f t="shared" si="2"/>
        <v>1.5286249999999768</v>
      </c>
      <c r="F41">
        <f t="shared" si="7"/>
        <v>480.66360450000002</v>
      </c>
      <c r="G41">
        <f t="shared" si="9"/>
        <v>-2.914990099510256</v>
      </c>
      <c r="H41">
        <f t="shared" si="10"/>
        <v>3.6863010151729045</v>
      </c>
      <c r="I41">
        <f t="shared" si="11"/>
        <v>0.38565545783132416</v>
      </c>
      <c r="J41">
        <f t="shared" si="8"/>
        <v>0.31751897761258757</v>
      </c>
      <c r="O41">
        <f t="shared" si="3"/>
        <v>1.0031853037199312</v>
      </c>
      <c r="Y41" s="5"/>
    </row>
    <row r="42" spans="2:25" x14ac:dyDescent="0.25">
      <c r="B42" s="1">
        <v>41</v>
      </c>
      <c r="C42" s="10">
        <v>422.95721400000002</v>
      </c>
      <c r="D42">
        <v>424.35320999999999</v>
      </c>
      <c r="E42" s="5">
        <f t="shared" si="2"/>
        <v>1.3959959999999683</v>
      </c>
      <c r="F42">
        <f t="shared" si="7"/>
        <v>423.65521200000001</v>
      </c>
      <c r="G42">
        <f t="shared" si="9"/>
        <v>-2.914990099510256</v>
      </c>
      <c r="H42">
        <f t="shared" si="10"/>
        <v>3.6863010151729045</v>
      </c>
      <c r="I42">
        <f t="shared" si="11"/>
        <v>0.38565545783132416</v>
      </c>
      <c r="J42">
        <f t="shared" si="8"/>
        <v>0.32897029340250977</v>
      </c>
      <c r="O42">
        <f t="shared" si="3"/>
        <v>1.0033005607985681</v>
      </c>
      <c r="Y42" s="5"/>
    </row>
    <row r="43" spans="2:25" x14ac:dyDescent="0.25">
      <c r="B43" s="1">
        <v>42</v>
      </c>
      <c r="C43" s="10">
        <v>422.82287600000001</v>
      </c>
      <c r="D43">
        <v>423.83758499999999</v>
      </c>
      <c r="E43" s="5">
        <f t="shared" si="2"/>
        <v>1.0147089999999821</v>
      </c>
      <c r="F43">
        <f t="shared" si="7"/>
        <v>423.33023049999997</v>
      </c>
      <c r="G43">
        <f t="shared" si="9"/>
        <v>-2.914990099510256</v>
      </c>
      <c r="H43">
        <f t="shared" si="10"/>
        <v>3.6863010151729045</v>
      </c>
      <c r="I43">
        <f t="shared" si="11"/>
        <v>0.38565545783132416</v>
      </c>
      <c r="J43">
        <f t="shared" si="8"/>
        <v>0.2394098673434028</v>
      </c>
      <c r="O43">
        <f t="shared" si="3"/>
        <v>1.0023998441370991</v>
      </c>
      <c r="Y43" s="5"/>
    </row>
    <row r="44" spans="2:25" x14ac:dyDescent="0.25">
      <c r="B44" s="1">
        <v>43</v>
      </c>
      <c r="C44" s="10">
        <v>422.56985500000002</v>
      </c>
      <c r="D44">
        <v>424.65216099999998</v>
      </c>
      <c r="E44" s="5">
        <f t="shared" si="2"/>
        <v>2.08230599999996</v>
      </c>
      <c r="F44">
        <f t="shared" si="7"/>
        <v>423.61100799999997</v>
      </c>
      <c r="G44">
        <f t="shared" si="9"/>
        <v>-2.914990099510256</v>
      </c>
      <c r="H44">
        <f t="shared" si="10"/>
        <v>3.6863010151729045</v>
      </c>
      <c r="I44">
        <f t="shared" si="11"/>
        <v>0.38565545783132416</v>
      </c>
      <c r="J44">
        <f t="shared" si="8"/>
        <v>0.4903556819530609</v>
      </c>
      <c r="O44">
        <f t="shared" si="3"/>
        <v>1.0049277201754014</v>
      </c>
      <c r="Y44" s="5"/>
    </row>
    <row r="45" spans="2:25" x14ac:dyDescent="0.25">
      <c r="B45" s="1">
        <v>44</v>
      </c>
      <c r="C45" s="2">
        <v>424.28610200000003</v>
      </c>
      <c r="D45">
        <v>423.796021</v>
      </c>
      <c r="E45" s="5">
        <f t="shared" si="2"/>
        <v>-0.49008100000003196</v>
      </c>
      <c r="F45">
        <f t="shared" si="7"/>
        <v>424.04106150000001</v>
      </c>
      <c r="G45">
        <f t="shared" si="9"/>
        <v>-2.914990099510256</v>
      </c>
      <c r="H45">
        <f t="shared" si="10"/>
        <v>3.6863010151729045</v>
      </c>
      <c r="I45">
        <f t="shared" si="11"/>
        <v>0.38565545783132416</v>
      </c>
      <c r="J45">
        <f t="shared" si="8"/>
        <v>-0.11564077426768288</v>
      </c>
      <c r="O45">
        <f t="shared" si="3"/>
        <v>0.99884492799153712</v>
      </c>
      <c r="Y45" s="5"/>
    </row>
    <row r="46" spans="2:25" x14ac:dyDescent="0.25">
      <c r="B46" s="1">
        <v>45</v>
      </c>
      <c r="C46" s="10">
        <v>422.93963600000001</v>
      </c>
      <c r="D46">
        <v>423.33090199999998</v>
      </c>
      <c r="E46" s="5">
        <f t="shared" si="2"/>
        <v>0.39126599999997325</v>
      </c>
      <c r="F46">
        <f t="shared" si="7"/>
        <v>423.13526899999999</v>
      </c>
      <c r="G46">
        <f t="shared" si="9"/>
        <v>-2.914990099510256</v>
      </c>
      <c r="H46">
        <f t="shared" si="10"/>
        <v>3.6863010151729045</v>
      </c>
      <c r="I46">
        <f t="shared" si="11"/>
        <v>0.38565545783132416</v>
      </c>
      <c r="J46">
        <f t="shared" si="8"/>
        <v>9.2425570198504725E-2</v>
      </c>
      <c r="O46">
        <f t="shared" si="3"/>
        <v>1.0009251107408623</v>
      </c>
      <c r="Y46" s="5"/>
    </row>
    <row r="47" spans="2:25" x14ac:dyDescent="0.25">
      <c r="B47" s="1">
        <v>46</v>
      </c>
      <c r="C47" s="10">
        <v>422.31243899999998</v>
      </c>
      <c r="D47">
        <v>423.55096400000002</v>
      </c>
      <c r="E47" s="5">
        <f t="shared" si="2"/>
        <v>1.2385250000000383</v>
      </c>
      <c r="F47">
        <f t="shared" si="7"/>
        <v>422.93170150000003</v>
      </c>
      <c r="G47">
        <f t="shared" si="9"/>
        <v>-2.914990099510256</v>
      </c>
      <c r="H47">
        <f t="shared" si="10"/>
        <v>3.6863010151729045</v>
      </c>
      <c r="I47">
        <f t="shared" si="11"/>
        <v>0.38565545783132416</v>
      </c>
      <c r="J47">
        <f t="shared" si="8"/>
        <v>0.29241463372045079</v>
      </c>
      <c r="O47">
        <f t="shared" si="3"/>
        <v>1.0029327220456323</v>
      </c>
      <c r="Y47" s="5"/>
    </row>
    <row r="48" spans="2:25" x14ac:dyDescent="0.25">
      <c r="B48" s="1">
        <v>47</v>
      </c>
      <c r="C48" s="10">
        <v>423.12545799999998</v>
      </c>
      <c r="D48">
        <v>424.273438</v>
      </c>
      <c r="E48" s="5">
        <f t="shared" si="2"/>
        <v>1.1479800000000182</v>
      </c>
      <c r="F48">
        <f t="shared" si="7"/>
        <v>423.69944799999996</v>
      </c>
      <c r="G48">
        <f t="shared" si="9"/>
        <v>-2.914990099510256</v>
      </c>
      <c r="H48">
        <f t="shared" si="10"/>
        <v>3.6863010151729045</v>
      </c>
      <c r="I48">
        <f t="shared" si="11"/>
        <v>0.38565545783132416</v>
      </c>
      <c r="J48">
        <f t="shared" si="8"/>
        <v>0.27057550560118215</v>
      </c>
      <c r="O48">
        <f t="shared" si="3"/>
        <v>1.0027130960293105</v>
      </c>
      <c r="Y48" s="5"/>
    </row>
    <row r="49" spans="2:25" x14ac:dyDescent="0.25">
      <c r="B49" s="1">
        <v>48</v>
      </c>
      <c r="C49" s="2">
        <v>422.79638699999998</v>
      </c>
      <c r="D49" s="5">
        <v>424.40768400000002</v>
      </c>
      <c r="E49" s="5">
        <f t="shared" si="2"/>
        <v>1.611297000000036</v>
      </c>
      <c r="F49">
        <f t="shared" si="7"/>
        <v>423.6020355</v>
      </c>
      <c r="G49">
        <f t="shared" si="9"/>
        <v>-2.914990099510256</v>
      </c>
      <c r="H49">
        <f t="shared" si="10"/>
        <v>3.6863010151729045</v>
      </c>
      <c r="I49">
        <f t="shared" si="11"/>
        <v>0.38565545783132416</v>
      </c>
      <c r="J49">
        <f t="shared" si="8"/>
        <v>0.37965782919237528</v>
      </c>
      <c r="O49">
        <f t="shared" si="3"/>
        <v>1.0038110472311108</v>
      </c>
      <c r="Y49" s="5"/>
    </row>
    <row r="50" spans="2:25" x14ac:dyDescent="0.25">
      <c r="B50" s="1">
        <v>49</v>
      </c>
      <c r="C50" s="2">
        <v>422.70117199999999</v>
      </c>
      <c r="D50" s="5">
        <v>424.00585899999999</v>
      </c>
      <c r="E50" s="5">
        <f t="shared" si="2"/>
        <v>1.3046870000000013</v>
      </c>
      <c r="F50">
        <f t="shared" si="7"/>
        <v>423.35351549999996</v>
      </c>
      <c r="G50">
        <f t="shared" si="9"/>
        <v>-2.914990099510256</v>
      </c>
      <c r="H50">
        <f t="shared" si="10"/>
        <v>3.6863010151729045</v>
      </c>
      <c r="I50">
        <f t="shared" si="11"/>
        <v>0.38565545783132416</v>
      </c>
      <c r="J50">
        <f t="shared" si="8"/>
        <v>0.30770494612434146</v>
      </c>
      <c r="O50">
        <f t="shared" si="3"/>
        <v>1.0030865469187769</v>
      </c>
      <c r="Y50" s="5"/>
    </row>
    <row r="51" spans="2:25" x14ac:dyDescent="0.25">
      <c r="B51" s="1">
        <v>50</v>
      </c>
      <c r="C51" s="2">
        <v>421.73422199999999</v>
      </c>
      <c r="D51" s="5">
        <v>422.39645400000001</v>
      </c>
      <c r="E51" s="5">
        <f t="shared" si="2"/>
        <v>0.66223200000001725</v>
      </c>
      <c r="F51">
        <f t="shared" si="7"/>
        <v>422.065338</v>
      </c>
      <c r="G51">
        <f t="shared" si="9"/>
        <v>-2.914990099510256</v>
      </c>
      <c r="H51">
        <f t="shared" si="10"/>
        <v>3.6863010151729045</v>
      </c>
      <c r="I51">
        <f t="shared" si="11"/>
        <v>0.38565545783132416</v>
      </c>
      <c r="J51">
        <f t="shared" si="8"/>
        <v>0.15677972523889067</v>
      </c>
      <c r="O51">
        <f t="shared" si="3"/>
        <v>1.001570259100292</v>
      </c>
      <c r="Y51" s="5"/>
    </row>
    <row r="52" spans="2:25" x14ac:dyDescent="0.25">
      <c r="B52" s="1">
        <v>51</v>
      </c>
      <c r="C52" s="2">
        <v>421.823486</v>
      </c>
      <c r="D52" s="5">
        <v>422.78518700000001</v>
      </c>
      <c r="E52" s="5">
        <f t="shared" si="2"/>
        <v>0.96170100000000502</v>
      </c>
      <c r="F52">
        <f t="shared" si="7"/>
        <v>422.30433649999998</v>
      </c>
      <c r="G52">
        <f t="shared" si="9"/>
        <v>-2.914990099510256</v>
      </c>
      <c r="H52">
        <f t="shared" si="10"/>
        <v>3.6863010151729045</v>
      </c>
      <c r="I52">
        <f t="shared" si="11"/>
        <v>0.38565545783132416</v>
      </c>
      <c r="J52">
        <f t="shared" si="8"/>
        <v>0.22746799783219582</v>
      </c>
      <c r="O52">
        <f t="shared" si="3"/>
        <v>1.0022798659437375</v>
      </c>
      <c r="Y52" s="5"/>
    </row>
    <row r="53" spans="2:25" x14ac:dyDescent="0.25">
      <c r="B53" s="1">
        <v>52</v>
      </c>
      <c r="C53" s="2">
        <v>422.142853</v>
      </c>
      <c r="D53" s="5">
        <v>422.87570199999999</v>
      </c>
      <c r="E53" s="5">
        <f t="shared" si="2"/>
        <v>0.73284899999998743</v>
      </c>
      <c r="F53">
        <f t="shared" si="7"/>
        <v>422.5092775</v>
      </c>
      <c r="G53">
        <f t="shared" si="9"/>
        <v>-2.914990099510256</v>
      </c>
      <c r="H53">
        <f t="shared" si="10"/>
        <v>3.6863010151729045</v>
      </c>
      <c r="I53">
        <f t="shared" si="11"/>
        <v>0.38565545783132416</v>
      </c>
      <c r="J53">
        <f t="shared" si="8"/>
        <v>0.17330127896541747</v>
      </c>
      <c r="O53">
        <f t="shared" si="3"/>
        <v>1.001736021336834</v>
      </c>
      <c r="Y53" s="5"/>
    </row>
    <row r="54" spans="2:25" x14ac:dyDescent="0.25">
      <c r="B54" s="1">
        <v>53</v>
      </c>
      <c r="C54" s="2">
        <v>421.29019199999999</v>
      </c>
      <c r="D54" s="5">
        <v>422.34075899999999</v>
      </c>
      <c r="E54" s="5">
        <f t="shared" si="2"/>
        <v>1.0505670000000009</v>
      </c>
      <c r="F54">
        <f t="shared" si="7"/>
        <v>421.81547549999999</v>
      </c>
      <c r="G54">
        <f t="shared" si="9"/>
        <v>-2.914990099510256</v>
      </c>
      <c r="H54">
        <f t="shared" si="10"/>
        <v>3.6863010151729045</v>
      </c>
      <c r="I54">
        <f t="shared" si="11"/>
        <v>0.38565545783132416</v>
      </c>
      <c r="J54">
        <f t="shared" si="8"/>
        <v>0.24874866505602908</v>
      </c>
      <c r="O54">
        <f t="shared" si="3"/>
        <v>1.0024936896703258</v>
      </c>
      <c r="Y54" s="5"/>
    </row>
    <row r="55" spans="2:25" s="5" customFormat="1" x14ac:dyDescent="0.25">
      <c r="B55" s="1">
        <v>54</v>
      </c>
      <c r="C55" s="2">
        <v>421.34863300000001</v>
      </c>
      <c r="D55" s="5">
        <v>422.332581</v>
      </c>
      <c r="E55" s="5">
        <f t="shared" si="2"/>
        <v>0.98394799999999805</v>
      </c>
      <c r="F55" s="5">
        <f t="shared" si="7"/>
        <v>421.84060699999998</v>
      </c>
      <c r="G55">
        <f t="shared" si="9"/>
        <v>-2.914990099510256</v>
      </c>
      <c r="H55">
        <f t="shared" si="10"/>
        <v>3.6863010151729045</v>
      </c>
      <c r="I55">
        <f t="shared" si="11"/>
        <v>0.38565545783132416</v>
      </c>
      <c r="J55">
        <f t="shared" si="8"/>
        <v>0.23297942054818593</v>
      </c>
      <c r="O55">
        <f t="shared" si="3"/>
        <v>1.0023352348220387</v>
      </c>
      <c r="W55"/>
      <c r="X55"/>
    </row>
    <row r="56" spans="2:25" s="5" customFormat="1" x14ac:dyDescent="0.25">
      <c r="B56" s="1">
        <v>55</v>
      </c>
      <c r="C56" s="2">
        <v>421.867096</v>
      </c>
      <c r="D56" s="5">
        <v>422.43737800000002</v>
      </c>
      <c r="E56" s="5">
        <f t="shared" si="2"/>
        <v>0.57028200000002016</v>
      </c>
      <c r="F56" s="5">
        <f t="shared" si="7"/>
        <v>422.15223700000001</v>
      </c>
      <c r="G56">
        <f t="shared" si="9"/>
        <v>-2.914990099510256</v>
      </c>
      <c r="H56">
        <f t="shared" si="10"/>
        <v>3.6863010151729045</v>
      </c>
      <c r="I56">
        <f t="shared" si="11"/>
        <v>0.38565545783132416</v>
      </c>
      <c r="J56">
        <f t="shared" si="8"/>
        <v>0.1349979972652941</v>
      </c>
      <c r="O56">
        <f t="shared" si="3"/>
        <v>1.0013518048821708</v>
      </c>
      <c r="W56"/>
      <c r="X56"/>
    </row>
    <row r="57" spans="2:25" s="5" customFormat="1" x14ac:dyDescent="0.25">
      <c r="B57" s="1">
        <v>56</v>
      </c>
      <c r="C57" s="10">
        <v>421.260559</v>
      </c>
      <c r="D57" s="5">
        <v>423.213593</v>
      </c>
      <c r="E57" s="5">
        <f t="shared" si="2"/>
        <v>1.9530340000000024</v>
      </c>
      <c r="F57" s="5">
        <f t="shared" si="7"/>
        <v>422.237076</v>
      </c>
      <c r="G57">
        <f t="shared" si="9"/>
        <v>-2.914990099510256</v>
      </c>
      <c r="H57">
        <f t="shared" si="10"/>
        <v>3.6863010151729045</v>
      </c>
      <c r="I57">
        <f t="shared" si="11"/>
        <v>0.38565545783132416</v>
      </c>
      <c r="J57">
        <f t="shared" si="8"/>
        <v>0.46147714352832764</v>
      </c>
      <c r="O57">
        <f t="shared" si="3"/>
        <v>1.0046361662830154</v>
      </c>
      <c r="W57"/>
      <c r="X57"/>
    </row>
    <row r="58" spans="2:25" x14ac:dyDescent="0.25">
      <c r="B58" s="1">
        <v>57</v>
      </c>
      <c r="C58" s="10">
        <v>421.61932400000001</v>
      </c>
      <c r="D58">
        <v>422.42263800000001</v>
      </c>
      <c r="E58" s="5">
        <f t="shared" si="2"/>
        <v>0.80331400000000031</v>
      </c>
      <c r="F58">
        <f t="shared" si="7"/>
        <v>422.02098100000001</v>
      </c>
      <c r="G58">
        <f t="shared" si="9"/>
        <v>-2.914990099510256</v>
      </c>
      <c r="H58">
        <f t="shared" si="10"/>
        <v>3.6863010151729045</v>
      </c>
      <c r="I58">
        <f t="shared" si="11"/>
        <v>0.38565545783132416</v>
      </c>
      <c r="J58">
        <f t="shared" si="8"/>
        <v>0.19016831195491002</v>
      </c>
      <c r="O58">
        <f t="shared" si="3"/>
        <v>1.0019053064085839</v>
      </c>
      <c r="Y58" s="5"/>
    </row>
    <row r="59" spans="2:25" x14ac:dyDescent="0.25">
      <c r="B59" s="1">
        <v>58</v>
      </c>
      <c r="C59" s="10">
        <v>421.31774899999999</v>
      </c>
      <c r="D59">
        <v>422.781677</v>
      </c>
      <c r="E59" s="5">
        <f t="shared" si="2"/>
        <v>1.4639280000000099</v>
      </c>
      <c r="F59">
        <f t="shared" si="7"/>
        <v>422.049713</v>
      </c>
      <c r="G59">
        <f t="shared" si="9"/>
        <v>-2.914990099510256</v>
      </c>
      <c r="H59">
        <f t="shared" si="10"/>
        <v>3.6863010151729045</v>
      </c>
      <c r="I59">
        <f t="shared" si="11"/>
        <v>0.38565545783132416</v>
      </c>
      <c r="J59">
        <f t="shared" si="8"/>
        <v>0.34626098519402249</v>
      </c>
      <c r="O59">
        <f t="shared" si="3"/>
        <v>1.0034746411787177</v>
      </c>
      <c r="Y59" s="5"/>
    </row>
    <row r="60" spans="2:25" x14ac:dyDescent="0.25">
      <c r="B60" s="1">
        <v>59</v>
      </c>
      <c r="C60" s="10">
        <v>333.79965199999998</v>
      </c>
      <c r="D60">
        <v>335.87673999999998</v>
      </c>
      <c r="E60" s="5">
        <f t="shared" si="2"/>
        <v>2.0770880000000034</v>
      </c>
      <c r="F60">
        <f t="shared" si="7"/>
        <v>334.83819599999998</v>
      </c>
      <c r="G60">
        <f t="shared" si="9"/>
        <v>-2.914990099510256</v>
      </c>
      <c r="H60">
        <f t="shared" si="10"/>
        <v>3.6863010151729045</v>
      </c>
      <c r="I60">
        <f t="shared" si="11"/>
        <v>0.38565545783132416</v>
      </c>
      <c r="J60">
        <f t="shared" si="8"/>
        <v>0.61840781234211206</v>
      </c>
      <c r="O60">
        <f t="shared" si="3"/>
        <v>1.006222558913872</v>
      </c>
      <c r="Y60" s="5"/>
    </row>
    <row r="61" spans="2:25" x14ac:dyDescent="0.25">
      <c r="B61" s="1">
        <v>60</v>
      </c>
      <c r="C61" s="10">
        <v>333.93633999999997</v>
      </c>
      <c r="D61">
        <v>336.35867300000001</v>
      </c>
      <c r="E61" s="5">
        <f t="shared" si="2"/>
        <v>2.4223330000000374</v>
      </c>
      <c r="F61">
        <f>AVERAGE(C61,D61)</f>
        <v>335.14750649999996</v>
      </c>
      <c r="G61">
        <f>$G$89</f>
        <v>-2.914990099510256</v>
      </c>
      <c r="H61">
        <f t="shared" si="10"/>
        <v>3.6863010151729045</v>
      </c>
      <c r="I61">
        <f t="shared" si="11"/>
        <v>0.38565545783132416</v>
      </c>
      <c r="J61">
        <f t="shared" si="8"/>
        <v>0.72016368075041048</v>
      </c>
      <c r="O61">
        <f t="shared" si="3"/>
        <v>1.0072538765921673</v>
      </c>
      <c r="Y61" s="5"/>
    </row>
    <row r="62" spans="2:25" x14ac:dyDescent="0.25">
      <c r="B62" s="1">
        <v>61</v>
      </c>
      <c r="C62" s="10">
        <v>334.14267000000001</v>
      </c>
      <c r="D62">
        <v>335.88262900000001</v>
      </c>
      <c r="E62" s="5">
        <f t="shared" si="2"/>
        <v>1.7399589999999989</v>
      </c>
      <c r="F62">
        <f t="shared" ref="F62:F84" si="12">AVERAGE(C62,D62)</f>
        <v>335.01264950000001</v>
      </c>
      <c r="G62">
        <f>$G$89</f>
        <v>-2.914990099510256</v>
      </c>
      <c r="H62">
        <f t="shared" si="10"/>
        <v>3.6863010151729045</v>
      </c>
      <c r="I62">
        <f t="shared" si="11"/>
        <v>0.38565545783132416</v>
      </c>
      <c r="J62">
        <f t="shared" si="8"/>
        <v>0.51802589648064201</v>
      </c>
      <c r="O62">
        <f t="shared" si="3"/>
        <v>1.0052072337842994</v>
      </c>
      <c r="Y62" s="5"/>
    </row>
    <row r="63" spans="2:25" x14ac:dyDescent="0.25">
      <c r="B63" s="1">
        <v>62</v>
      </c>
      <c r="C63" s="10">
        <v>334.09869400000002</v>
      </c>
      <c r="D63">
        <v>336.014343</v>
      </c>
      <c r="E63" s="5">
        <f t="shared" si="2"/>
        <v>1.9156489999999735</v>
      </c>
      <c r="F63">
        <f t="shared" si="12"/>
        <v>335.05651850000004</v>
      </c>
      <c r="G63">
        <f>$G$89</f>
        <v>-2.914990099510256</v>
      </c>
      <c r="H63">
        <f t="shared" si="10"/>
        <v>3.6863010151729045</v>
      </c>
      <c r="I63">
        <f t="shared" si="11"/>
        <v>0.38565545783132416</v>
      </c>
      <c r="J63">
        <f>(E63/D63)*100</f>
        <v>0.57010929441186786</v>
      </c>
      <c r="O63">
        <f t="shared" si="3"/>
        <v>1.005733781766893</v>
      </c>
      <c r="Y63" s="5"/>
    </row>
    <row r="64" spans="2:25" x14ac:dyDescent="0.25">
      <c r="B64" s="1">
        <v>63</v>
      </c>
      <c r="C64" s="10">
        <v>334.028595</v>
      </c>
      <c r="D64">
        <v>336.19885299999999</v>
      </c>
      <c r="E64" s="5">
        <f t="shared" si="2"/>
        <v>2.1702579999999898</v>
      </c>
      <c r="F64">
        <f t="shared" si="12"/>
        <v>335.11372399999999</v>
      </c>
      <c r="G64">
        <f>$G$89</f>
        <v>-2.914990099510256</v>
      </c>
      <c r="H64">
        <f t="shared" si="10"/>
        <v>3.6863010151729045</v>
      </c>
      <c r="I64">
        <f>$E$85</f>
        <v>0.38565545783132416</v>
      </c>
      <c r="J64">
        <f t="shared" si="8"/>
        <v>0.64552807977604543</v>
      </c>
      <c r="O64">
        <f t="shared" si="3"/>
        <v>1.0064972221914115</v>
      </c>
      <c r="Y64" s="5"/>
    </row>
    <row r="65" spans="2:25" x14ac:dyDescent="0.25">
      <c r="B65" s="1">
        <v>64</v>
      </c>
      <c r="C65" s="10">
        <v>334.050568</v>
      </c>
      <c r="D65">
        <v>336.29486100000003</v>
      </c>
      <c r="E65" s="5">
        <f t="shared" si="2"/>
        <v>2.2442930000000274</v>
      </c>
      <c r="F65">
        <f t="shared" si="12"/>
        <v>335.17271449999998</v>
      </c>
      <c r="G65">
        <f>$G$89</f>
        <v>-2.914990099510256</v>
      </c>
      <c r="H65">
        <f t="shared" si="10"/>
        <v>3.6863010151729045</v>
      </c>
      <c r="I65">
        <f>$E$85</f>
        <v>0.38565545783132416</v>
      </c>
      <c r="J65">
        <f t="shared" si="8"/>
        <v>0.66735869627220601</v>
      </c>
      <c r="O65">
        <f t="shared" si="3"/>
        <v>1.006718422942481</v>
      </c>
      <c r="Y65" s="5"/>
    </row>
    <row r="66" spans="2:25" x14ac:dyDescent="0.25">
      <c r="B66" s="1">
        <v>65</v>
      </c>
      <c r="C66" s="10">
        <v>333.97970600000002</v>
      </c>
      <c r="D66">
        <v>336.65429699999999</v>
      </c>
      <c r="E66" s="5">
        <f t="shared" si="2"/>
        <v>2.674590999999964</v>
      </c>
      <c r="F66">
        <f t="shared" si="12"/>
        <v>335.3170015</v>
      </c>
      <c r="G66">
        <f>$G$89</f>
        <v>-2.914990099510256</v>
      </c>
      <c r="H66">
        <f t="shared" si="10"/>
        <v>3.6863010151729045</v>
      </c>
      <c r="I66">
        <f>$E$85</f>
        <v>0.38565545783132416</v>
      </c>
      <c r="J66">
        <f t="shared" si="8"/>
        <v>0.79446216009533488</v>
      </c>
      <c r="O66">
        <f t="shared" si="3"/>
        <v>1.0080082440697757</v>
      </c>
      <c r="Y66" s="5"/>
    </row>
    <row r="67" spans="2:25" x14ac:dyDescent="0.25">
      <c r="B67" s="1">
        <v>66</v>
      </c>
      <c r="C67" s="10">
        <v>392.75814800000001</v>
      </c>
      <c r="D67">
        <v>392.67214999999999</v>
      </c>
      <c r="E67" s="5">
        <f t="shared" ref="E67:E74" si="13">D67-C67</f>
        <v>-8.5998000000017782E-2</v>
      </c>
      <c r="F67">
        <f t="shared" si="12"/>
        <v>392.715149</v>
      </c>
      <c r="G67">
        <f>$G$89</f>
        <v>-2.914990099510256</v>
      </c>
      <c r="H67">
        <f t="shared" si="10"/>
        <v>3.6863010151729045</v>
      </c>
      <c r="I67">
        <f>$E$85</f>
        <v>0.38565545783132416</v>
      </c>
      <c r="J67">
        <f t="shared" si="8"/>
        <v>-2.1900712846586595E-2</v>
      </c>
      <c r="O67">
        <f t="shared" ref="O67:O69" si="14">D67/C67</f>
        <v>0.99978104082515429</v>
      </c>
      <c r="Y67" s="5"/>
    </row>
    <row r="68" spans="2:25" x14ac:dyDescent="0.25">
      <c r="B68" s="1">
        <v>67</v>
      </c>
      <c r="C68" s="10">
        <v>392.49032599999998</v>
      </c>
      <c r="D68">
        <v>393.01001000000002</v>
      </c>
      <c r="E68" s="5">
        <f t="shared" si="13"/>
        <v>0.51968400000004067</v>
      </c>
      <c r="F68">
        <f t="shared" si="12"/>
        <v>392.75016800000003</v>
      </c>
      <c r="G68">
        <f>$G$89</f>
        <v>-2.914990099510256</v>
      </c>
      <c r="H68">
        <f t="shared" si="10"/>
        <v>3.6863010151729045</v>
      </c>
      <c r="I68">
        <f>$E$85</f>
        <v>0.38565545783132416</v>
      </c>
      <c r="J68">
        <f t="shared" si="8"/>
        <v>0.13223174646366911</v>
      </c>
      <c r="O68">
        <f t="shared" si="14"/>
        <v>1.0013240683032785</v>
      </c>
      <c r="Y68" s="5"/>
    </row>
    <row r="69" spans="2:25" s="10" customFormat="1" x14ac:dyDescent="0.25">
      <c r="B69" s="1">
        <v>68</v>
      </c>
      <c r="C69" s="10">
        <v>392.632721</v>
      </c>
      <c r="D69">
        <v>393.02761800000002</v>
      </c>
      <c r="E69" s="5">
        <f t="shared" si="13"/>
        <v>0.39489700000001449</v>
      </c>
      <c r="F69">
        <f t="shared" si="12"/>
        <v>392.83016950000001</v>
      </c>
      <c r="G69">
        <f>$G$89</f>
        <v>-2.914990099510256</v>
      </c>
      <c r="H69">
        <f t="shared" si="10"/>
        <v>3.6863010151729045</v>
      </c>
      <c r="I69">
        <f>$E$85</f>
        <v>0.38565545783132416</v>
      </c>
      <c r="J69">
        <f t="shared" si="8"/>
        <v>0.10047563629485561</v>
      </c>
      <c r="O69">
        <f t="shared" si="14"/>
        <v>1.0010057669136547</v>
      </c>
      <c r="Y69" s="2"/>
    </row>
    <row r="70" spans="2:25" s="10" customFormat="1" x14ac:dyDescent="0.25">
      <c r="B70" s="1">
        <v>69</v>
      </c>
      <c r="C70" s="10">
        <v>392.757813</v>
      </c>
      <c r="D70">
        <v>392.888733</v>
      </c>
      <c r="E70" s="5">
        <f t="shared" si="13"/>
        <v>0.13092000000000326</v>
      </c>
      <c r="F70">
        <f t="shared" si="12"/>
        <v>392.82327299999997</v>
      </c>
      <c r="G70">
        <f>$G$89</f>
        <v>-2.914990099510256</v>
      </c>
      <c r="H70">
        <f t="shared" si="10"/>
        <v>3.6863010151729045</v>
      </c>
      <c r="I70">
        <f>$E$85</f>
        <v>0.38565545783132416</v>
      </c>
      <c r="J70">
        <f t="shared" si="8"/>
        <v>3.3322411411579787E-2</v>
      </c>
      <c r="O70">
        <f>D70/C70</f>
        <v>1.000333335189439</v>
      </c>
      <c r="Y70" s="2"/>
    </row>
    <row r="71" spans="2:25" s="10" customFormat="1" x14ac:dyDescent="0.25">
      <c r="B71" s="1">
        <v>70</v>
      </c>
      <c r="C71" s="10">
        <v>392.815247</v>
      </c>
      <c r="D71">
        <v>392.70333900000003</v>
      </c>
      <c r="E71" s="5">
        <f t="shared" si="13"/>
        <v>-0.11190799999997125</v>
      </c>
      <c r="F71">
        <f t="shared" si="12"/>
        <v>392.75929300000001</v>
      </c>
      <c r="G71">
        <f>$G$89</f>
        <v>-2.914990099510256</v>
      </c>
      <c r="H71">
        <f>$G$90</f>
        <v>3.6863010151729045</v>
      </c>
      <c r="I71">
        <f>$E$85</f>
        <v>0.38565545783132416</v>
      </c>
      <c r="J71">
        <f t="shared" si="8"/>
        <v>-2.8496829256644349E-2</v>
      </c>
      <c r="O71">
        <f t="shared" ref="O71:O84" si="15">D71/C71</f>
        <v>0.9997151128912265</v>
      </c>
      <c r="Y71" s="2"/>
    </row>
    <row r="72" spans="2:25" s="10" customFormat="1" x14ac:dyDescent="0.25">
      <c r="B72" s="1">
        <v>71</v>
      </c>
      <c r="C72" s="10">
        <v>392.04351800000001</v>
      </c>
      <c r="D72">
        <v>392.57037400000002</v>
      </c>
      <c r="E72" s="5">
        <f t="shared" si="13"/>
        <v>0.52685600000000932</v>
      </c>
      <c r="F72">
        <f t="shared" si="12"/>
        <v>392.30694600000004</v>
      </c>
      <c r="G72">
        <f>$G$89</f>
        <v>-2.914990099510256</v>
      </c>
      <c r="H72">
        <f>$G$90</f>
        <v>3.6863010151729045</v>
      </c>
      <c r="I72">
        <f>$E$85</f>
        <v>0.38565545783132416</v>
      </c>
      <c r="J72">
        <f t="shared" si="8"/>
        <v>0.13420676517989341</v>
      </c>
      <c r="O72">
        <f t="shared" si="15"/>
        <v>1.0013438712178886</v>
      </c>
      <c r="Y72" s="2"/>
    </row>
    <row r="73" spans="2:25" s="10" customFormat="1" x14ac:dyDescent="0.25">
      <c r="B73" s="1">
        <v>72</v>
      </c>
      <c r="C73" s="10">
        <v>392.386169</v>
      </c>
      <c r="D73">
        <v>392.45654300000001</v>
      </c>
      <c r="E73" s="5">
        <f t="shared" si="13"/>
        <v>7.0374000000015258E-2</v>
      </c>
      <c r="F73">
        <f t="shared" si="12"/>
        <v>392.421356</v>
      </c>
      <c r="G73">
        <f>$G$89</f>
        <v>-2.914990099510256</v>
      </c>
      <c r="H73">
        <f>$G$90</f>
        <v>3.6863010151729045</v>
      </c>
      <c r="I73">
        <f>$E$85</f>
        <v>0.38565545783132416</v>
      </c>
      <c r="J73">
        <f t="shared" si="8"/>
        <v>1.7931666895413499E-2</v>
      </c>
      <c r="O73">
        <f t="shared" si="15"/>
        <v>1.0001793488291888</v>
      </c>
      <c r="Y73" s="2"/>
    </row>
    <row r="74" spans="2:25" s="10" customFormat="1" x14ac:dyDescent="0.25">
      <c r="B74" s="1">
        <v>73</v>
      </c>
      <c r="C74" s="10">
        <v>392.135468</v>
      </c>
      <c r="D74">
        <v>392.26660199999998</v>
      </c>
      <c r="E74" s="5">
        <f t="shared" si="13"/>
        <v>0.13113399999997455</v>
      </c>
      <c r="F74">
        <f t="shared" si="12"/>
        <v>392.20103499999999</v>
      </c>
      <c r="G74">
        <f>$G$89</f>
        <v>-2.914990099510256</v>
      </c>
      <c r="H74">
        <f>$G$90</f>
        <v>3.6863010151729045</v>
      </c>
      <c r="I74">
        <f>$E$85</f>
        <v>0.38565545783132416</v>
      </c>
      <c r="J74">
        <f t="shared" ref="J74:J84" si="16">(E74/D74)*100</f>
        <v>3.3429815164324021E-2</v>
      </c>
      <c r="O74">
        <f t="shared" si="15"/>
        <v>1.0003344099442695</v>
      </c>
      <c r="Y74" s="2"/>
    </row>
    <row r="75" spans="2:25" s="10" customFormat="1" x14ac:dyDescent="0.25">
      <c r="B75" s="1">
        <v>74</v>
      </c>
      <c r="C75" s="10">
        <v>392.08917200000002</v>
      </c>
      <c r="D75">
        <v>392.15643299999999</v>
      </c>
      <c r="E75" s="5">
        <f>D75-C75</f>
        <v>6.7260999999973592E-2</v>
      </c>
      <c r="F75">
        <f t="shared" si="12"/>
        <v>392.12280250000003</v>
      </c>
      <c r="G75">
        <f>$G$89</f>
        <v>-2.914990099510256</v>
      </c>
      <c r="H75">
        <f>$G$90</f>
        <v>3.6863010151729045</v>
      </c>
      <c r="I75">
        <f>$E$85</f>
        <v>0.38565545783132416</v>
      </c>
      <c r="J75">
        <f t="shared" si="16"/>
        <v>1.7151573795545411E-2</v>
      </c>
      <c r="O75">
        <f t="shared" si="15"/>
        <v>1.0001715451606503</v>
      </c>
      <c r="Y75" s="2"/>
    </row>
    <row r="76" spans="2:25" s="10" customFormat="1" x14ac:dyDescent="0.25">
      <c r="B76" s="1">
        <v>75</v>
      </c>
      <c r="C76">
        <v>299.96829200000002</v>
      </c>
      <c r="D76" s="5">
        <v>301.929596</v>
      </c>
      <c r="E76" s="5">
        <f t="shared" ref="E76:E84" si="17">D76-C76</f>
        <v>1.9613039999999842</v>
      </c>
      <c r="F76">
        <f t="shared" si="12"/>
        <v>300.94894399999998</v>
      </c>
      <c r="G76">
        <f>$G$89</f>
        <v>-2.914990099510256</v>
      </c>
      <c r="H76">
        <f>$G$90</f>
        <v>3.6863010151729045</v>
      </c>
      <c r="I76">
        <f>$E$85</f>
        <v>0.38565545783132416</v>
      </c>
      <c r="J76">
        <f t="shared" si="16"/>
        <v>0.64958984676678866</v>
      </c>
      <c r="O76">
        <f t="shared" si="15"/>
        <v>1.006538371062232</v>
      </c>
      <c r="Y76" s="2"/>
    </row>
    <row r="77" spans="2:25" s="10" customFormat="1" x14ac:dyDescent="0.25">
      <c r="B77" s="1">
        <v>76</v>
      </c>
      <c r="C77">
        <v>299.91561899999999</v>
      </c>
      <c r="D77" s="5">
        <v>302.18353300000001</v>
      </c>
      <c r="E77" s="5">
        <f t="shared" si="17"/>
        <v>2.2679140000000189</v>
      </c>
      <c r="F77">
        <f t="shared" si="12"/>
        <v>301.049576</v>
      </c>
      <c r="G77">
        <f>$G$89</f>
        <v>-2.914990099510256</v>
      </c>
      <c r="H77">
        <f>$G$90</f>
        <v>3.6863010151729045</v>
      </c>
      <c r="I77">
        <f>$E$85</f>
        <v>0.38565545783132416</v>
      </c>
      <c r="J77">
        <f t="shared" si="16"/>
        <v>0.7505087975789928</v>
      </c>
      <c r="O77">
        <f t="shared" si="15"/>
        <v>1.0075618402521411</v>
      </c>
      <c r="Y77" s="2"/>
    </row>
    <row r="78" spans="2:25" s="10" customFormat="1" x14ac:dyDescent="0.25">
      <c r="B78" s="1">
        <v>77</v>
      </c>
      <c r="C78">
        <v>299.84451300000001</v>
      </c>
      <c r="D78" s="5">
        <v>302.54641700000002</v>
      </c>
      <c r="E78" s="5">
        <f t="shared" si="17"/>
        <v>2.7019040000000132</v>
      </c>
      <c r="F78">
        <f t="shared" si="12"/>
        <v>301.19546500000001</v>
      </c>
      <c r="G78">
        <f>$G$89</f>
        <v>-2.914990099510256</v>
      </c>
      <c r="H78">
        <f>$G$90</f>
        <v>3.6863010151729045</v>
      </c>
      <c r="I78">
        <f>$E$85</f>
        <v>0.38565545783132416</v>
      </c>
      <c r="J78">
        <f t="shared" si="16"/>
        <v>0.89305437056291859</v>
      </c>
      <c r="O78">
        <f t="shared" si="15"/>
        <v>1.0090110169866606</v>
      </c>
      <c r="Y78" s="2"/>
    </row>
    <row r="79" spans="2:25" s="10" customFormat="1" x14ac:dyDescent="0.25">
      <c r="B79" s="1">
        <v>78</v>
      </c>
      <c r="C79">
        <v>300.17697099999998</v>
      </c>
      <c r="D79" s="5">
        <v>301.56555200000003</v>
      </c>
      <c r="E79" s="5">
        <f t="shared" si="17"/>
        <v>1.3885810000000447</v>
      </c>
      <c r="F79">
        <f t="shared" si="12"/>
        <v>300.8712615</v>
      </c>
      <c r="G79">
        <f>$G$89</f>
        <v>-2.914990099510256</v>
      </c>
      <c r="H79">
        <f>$G$90</f>
        <v>3.6863010151729045</v>
      </c>
      <c r="I79">
        <f>$E$85</f>
        <v>0.38565545783132416</v>
      </c>
      <c r="J79">
        <f t="shared" si="16"/>
        <v>0.46045743314874521</v>
      </c>
      <c r="O79">
        <f t="shared" si="15"/>
        <v>1.0046258745145378</v>
      </c>
      <c r="Y79" s="2"/>
    </row>
    <row r="80" spans="2:25" s="10" customFormat="1" x14ac:dyDescent="0.25">
      <c r="B80" s="1">
        <v>79</v>
      </c>
      <c r="C80">
        <v>300.06787100000003</v>
      </c>
      <c r="D80" s="5">
        <v>301.81964099999999</v>
      </c>
      <c r="E80" s="5">
        <f t="shared" si="17"/>
        <v>1.751769999999965</v>
      </c>
      <c r="F80">
        <f t="shared" si="12"/>
        <v>300.94375600000001</v>
      </c>
      <c r="G80">
        <f>$G$89</f>
        <v>-2.914990099510256</v>
      </c>
      <c r="H80">
        <f>$G$90</f>
        <v>3.6863010151729045</v>
      </c>
      <c r="I80">
        <f>$E$85</f>
        <v>0.38565545783132416</v>
      </c>
      <c r="J80">
        <f t="shared" si="16"/>
        <v>0.58040291685323586</v>
      </c>
      <c r="O80">
        <f t="shared" si="15"/>
        <v>1.00583791258345</v>
      </c>
      <c r="Y80" s="2"/>
    </row>
    <row r="81" spans="1:31" s="10" customFormat="1" x14ac:dyDescent="0.25">
      <c r="B81" s="1">
        <v>80</v>
      </c>
      <c r="C81">
        <v>299.623199</v>
      </c>
      <c r="D81" s="5">
        <v>301.94168100000002</v>
      </c>
      <c r="E81" s="5">
        <f t="shared" si="17"/>
        <v>2.3184820000000173</v>
      </c>
      <c r="F81">
        <f t="shared" si="12"/>
        <v>300.78244000000001</v>
      </c>
      <c r="G81">
        <f>$G$89</f>
        <v>-2.914990099510256</v>
      </c>
      <c r="H81">
        <f>$G$90</f>
        <v>3.6863010151729045</v>
      </c>
      <c r="I81">
        <f>$E$85</f>
        <v>0.38565545783132416</v>
      </c>
      <c r="J81">
        <f t="shared" si="16"/>
        <v>0.76785755193567229</v>
      </c>
      <c r="O81">
        <f t="shared" si="15"/>
        <v>1.0077379922774272</v>
      </c>
      <c r="Y81" s="2"/>
    </row>
    <row r="82" spans="1:31" s="10" customFormat="1" x14ac:dyDescent="0.25">
      <c r="B82" s="1">
        <v>81</v>
      </c>
      <c r="C82" s="5">
        <v>299.686035</v>
      </c>
      <c r="D82" s="5">
        <v>303.002655</v>
      </c>
      <c r="E82" s="5">
        <f t="shared" si="17"/>
        <v>3.3166200000000003</v>
      </c>
      <c r="F82">
        <f t="shared" si="12"/>
        <v>301.34434499999998</v>
      </c>
      <c r="G82">
        <f>$G$89</f>
        <v>-2.914990099510256</v>
      </c>
      <c r="H82">
        <f>$G$90</f>
        <v>3.6863010151729045</v>
      </c>
      <c r="I82">
        <f>$E$85</f>
        <v>0.38565545783132416</v>
      </c>
      <c r="J82">
        <f t="shared" si="16"/>
        <v>1.0945844682450061</v>
      </c>
      <c r="O82">
        <f t="shared" si="15"/>
        <v>1.0110669821501692</v>
      </c>
      <c r="Y82" s="2"/>
    </row>
    <row r="83" spans="1:31" s="10" customFormat="1" x14ac:dyDescent="0.25">
      <c r="B83" s="1">
        <v>82</v>
      </c>
      <c r="C83" s="5">
        <v>299.40524299999998</v>
      </c>
      <c r="D83" s="5">
        <v>302.66790800000001</v>
      </c>
      <c r="E83" s="5">
        <f t="shared" si="17"/>
        <v>3.2626650000000268</v>
      </c>
      <c r="F83">
        <f t="shared" si="12"/>
        <v>301.03657550000003</v>
      </c>
      <c r="G83">
        <f>$G$89</f>
        <v>-2.914990099510256</v>
      </c>
      <c r="H83">
        <f>$G$90</f>
        <v>3.6863010151729045</v>
      </c>
      <c r="I83">
        <f>$E$85</f>
        <v>0.38565545783132416</v>
      </c>
      <c r="J83">
        <f t="shared" si="16"/>
        <v>1.0779685965252803</v>
      </c>
      <c r="O83">
        <f t="shared" si="15"/>
        <v>1.0108971538617981</v>
      </c>
      <c r="Y83" s="2"/>
    </row>
    <row r="84" spans="1:31" x14ac:dyDescent="0.25">
      <c r="B84" s="1">
        <v>83</v>
      </c>
      <c r="C84" s="5">
        <v>299.47885100000002</v>
      </c>
      <c r="D84" s="30">
        <v>302.35079999999999</v>
      </c>
      <c r="E84" s="5">
        <f t="shared" si="17"/>
        <v>2.8719489999999723</v>
      </c>
      <c r="F84">
        <f t="shared" si="12"/>
        <v>300.91482550000001</v>
      </c>
      <c r="G84">
        <f>$G$89</f>
        <v>-2.914990099510256</v>
      </c>
      <c r="H84">
        <f>$G$90</f>
        <v>3.6863010151729045</v>
      </c>
      <c r="I84">
        <f>$E$85</f>
        <v>0.38565545783132416</v>
      </c>
      <c r="J84">
        <f t="shared" si="16"/>
        <v>0.94987312750618569</v>
      </c>
      <c r="O84">
        <f t="shared" si="15"/>
        <v>1.0095898224212165</v>
      </c>
      <c r="Y84" s="5"/>
    </row>
    <row r="85" spans="1:31" s="9" customFormat="1" x14ac:dyDescent="0.25">
      <c r="E85" s="14">
        <f>AVERAGE(E2:E84)</f>
        <v>0.38565545783132416</v>
      </c>
      <c r="F85" s="9" t="s">
        <v>0</v>
      </c>
      <c r="J85"/>
    </row>
    <row r="86" spans="1:31" x14ac:dyDescent="0.25">
      <c r="A86" s="2"/>
      <c r="E86" s="2">
        <f>STDEV(E2:E84)</f>
        <v>1.6840028353783574</v>
      </c>
      <c r="F86" t="s">
        <v>1</v>
      </c>
      <c r="G86" s="10"/>
      <c r="H86" s="10"/>
    </row>
    <row r="88" spans="1:31" ht="15.75" thickBot="1" x14ac:dyDescent="0.3">
      <c r="C88" s="2"/>
      <c r="D88" s="2"/>
      <c r="F88" t="s">
        <v>4</v>
      </c>
    </row>
    <row r="89" spans="1:31" x14ac:dyDescent="0.25">
      <c r="C89" s="2"/>
      <c r="D89" s="2"/>
      <c r="F89" s="7" t="s">
        <v>2</v>
      </c>
      <c r="G89" s="3">
        <f>E85-(1.96*E86)</f>
        <v>-2.914990099510256</v>
      </c>
      <c r="H89" t="s">
        <v>17</v>
      </c>
      <c r="I89" s="1" t="s">
        <v>24</v>
      </c>
      <c r="J89" s="15">
        <f>E86/E85</f>
        <v>4.3665992563623908</v>
      </c>
      <c r="K89">
        <f>J89*1+0</f>
        <v>4.3665992563623908</v>
      </c>
      <c r="L89">
        <f>E85/800</f>
        <v>4.8206932228915517E-4</v>
      </c>
      <c r="M89" t="s">
        <v>25</v>
      </c>
      <c r="N89">
        <f>Q96</f>
        <v>0</v>
      </c>
      <c r="V89" t="s">
        <v>26</v>
      </c>
      <c r="W89" t="s">
        <v>27</v>
      </c>
      <c r="X89" t="s">
        <v>28</v>
      </c>
      <c r="Y89" t="s">
        <v>31</v>
      </c>
      <c r="Z89" t="s">
        <v>32</v>
      </c>
      <c r="AA89" t="s">
        <v>33</v>
      </c>
      <c r="AB89" t="s">
        <v>34</v>
      </c>
      <c r="AC89" t="s">
        <v>35</v>
      </c>
      <c r="AD89" t="s">
        <v>36</v>
      </c>
      <c r="AE89" t="s">
        <v>37</v>
      </c>
    </row>
    <row r="90" spans="1:31" ht="15.75" thickBot="1" x14ac:dyDescent="0.3">
      <c r="C90" s="2"/>
      <c r="D90" s="2"/>
      <c r="F90" s="8" t="s">
        <v>3</v>
      </c>
      <c r="G90" s="4">
        <f>E85+(1.96*E86)</f>
        <v>3.6863010151729045</v>
      </c>
      <c r="H90" t="s">
        <v>18</v>
      </c>
      <c r="V90" t="s">
        <v>30</v>
      </c>
    </row>
    <row r="91" spans="1:31" x14ac:dyDescent="0.25">
      <c r="C91" s="2"/>
      <c r="D91" s="2"/>
      <c r="V91" s="10">
        <v>22532.072265999999</v>
      </c>
      <c r="W91" s="10"/>
      <c r="X91">
        <v>12414.597659999999</v>
      </c>
      <c r="Y91">
        <v>22289.703125</v>
      </c>
      <c r="Z91">
        <v>16597.144531000002</v>
      </c>
      <c r="AA91">
        <v>12676.526367</v>
      </c>
      <c r="AB91" s="5">
        <v>12738.896484000001</v>
      </c>
      <c r="AC91">
        <v>9721.9238280000009</v>
      </c>
      <c r="AD91">
        <v>12573.082031</v>
      </c>
      <c r="AE91">
        <v>7595.6982420000004</v>
      </c>
    </row>
    <row r="92" spans="1:31" x14ac:dyDescent="0.25">
      <c r="C92" s="2"/>
      <c r="D92" s="2"/>
      <c r="F92" t="s">
        <v>7</v>
      </c>
      <c r="P92">
        <f>(G89-G90)/2</f>
        <v>-3.3006455573415803</v>
      </c>
      <c r="V92" s="10">
        <v>22514.101563</v>
      </c>
      <c r="W92" s="10">
        <v>15569.66</v>
      </c>
      <c r="X92">
        <v>12421.64258</v>
      </c>
      <c r="Y92">
        <v>22276.349609000001</v>
      </c>
      <c r="Z92">
        <v>16599.460938</v>
      </c>
      <c r="AA92">
        <v>12644.789063</v>
      </c>
      <c r="AB92" s="5">
        <v>12778.333984000001</v>
      </c>
      <c r="AC92">
        <v>9718.2529300000006</v>
      </c>
      <c r="AD92">
        <v>12553.063477</v>
      </c>
      <c r="AE92">
        <v>7588.5209960000002</v>
      </c>
    </row>
    <row r="93" spans="1:31" x14ac:dyDescent="0.25">
      <c r="C93" s="2"/>
      <c r="D93" s="2"/>
      <c r="F93" s="11" t="s">
        <v>8</v>
      </c>
      <c r="G93">
        <f>((E86)^2)/82</f>
        <v>3.4583726214174965E-2</v>
      </c>
      <c r="V93" s="10">
        <v>22497.650390999999</v>
      </c>
      <c r="W93" s="10">
        <v>15498.618164</v>
      </c>
      <c r="X93">
        <v>12418.285159999999</v>
      </c>
      <c r="Y93">
        <v>22279.960938</v>
      </c>
      <c r="Z93">
        <v>16584.378906000002</v>
      </c>
      <c r="AA93" s="19">
        <v>0</v>
      </c>
      <c r="AB93" s="5">
        <v>12779.883789</v>
      </c>
      <c r="AC93" s="19">
        <v>0</v>
      </c>
      <c r="AD93">
        <v>12543.300781</v>
      </c>
      <c r="AE93">
        <v>7595.9892579999996</v>
      </c>
    </row>
    <row r="94" spans="1:31" x14ac:dyDescent="0.25">
      <c r="C94" s="2"/>
      <c r="D94" s="2"/>
      <c r="F94" s="11" t="s">
        <v>9</v>
      </c>
      <c r="G94">
        <f>((E86)^2)/(2*(82-1))</f>
        <v>1.7505342898533005E-2</v>
      </c>
      <c r="V94" s="10">
        <v>22518.888672000001</v>
      </c>
      <c r="W94" s="10">
        <v>15597.693359000001</v>
      </c>
      <c r="X94">
        <v>12433.68555</v>
      </c>
      <c r="Z94">
        <v>16608.130859000001</v>
      </c>
      <c r="AA94">
        <v>12667.701171999999</v>
      </c>
      <c r="AB94" s="5">
        <v>12732.636719</v>
      </c>
      <c r="AC94">
        <v>9736.8193360000005</v>
      </c>
      <c r="AD94">
        <v>12587.178711</v>
      </c>
      <c r="AE94">
        <v>7597.9609380000002</v>
      </c>
    </row>
    <row r="95" spans="1:31" x14ac:dyDescent="0.25">
      <c r="C95" s="2"/>
      <c r="D95" s="2"/>
      <c r="F95" s="12" t="s">
        <v>10</v>
      </c>
      <c r="G95" s="10" t="s">
        <v>11</v>
      </c>
      <c r="V95" s="10">
        <v>22510.859375</v>
      </c>
      <c r="W95" s="10">
        <v>15593.805664</v>
      </c>
      <c r="X95">
        <v>12425.21191</v>
      </c>
      <c r="Y95">
        <v>22282.246093999998</v>
      </c>
      <c r="Z95">
        <v>16600.55</v>
      </c>
      <c r="AA95">
        <v>12659.283203000001</v>
      </c>
      <c r="AB95" s="5">
        <v>12730.217773</v>
      </c>
      <c r="AC95">
        <v>9732.4423829999996</v>
      </c>
      <c r="AD95">
        <v>12573.021484000001</v>
      </c>
      <c r="AE95">
        <v>7598.0659180000002</v>
      </c>
    </row>
    <row r="96" spans="1:31" x14ac:dyDescent="0.25">
      <c r="C96" s="2"/>
      <c r="D96" s="2"/>
      <c r="E96" s="11" t="s">
        <v>14</v>
      </c>
      <c r="F96" s="12" t="s">
        <v>12</v>
      </c>
      <c r="G96" s="10">
        <f>E86/(SQRT(82))</f>
        <v>0.18596700302520058</v>
      </c>
      <c r="V96" s="10"/>
      <c r="W96" s="10"/>
      <c r="X96">
        <v>0</v>
      </c>
      <c r="Y96">
        <v>22287.671875</v>
      </c>
      <c r="AA96" s="5">
        <v>12626.809569999999</v>
      </c>
      <c r="AB96" s="5">
        <v>12768.666992</v>
      </c>
      <c r="AC96">
        <v>9731.4111329999996</v>
      </c>
      <c r="AD96">
        <v>12557.639648</v>
      </c>
      <c r="AE96">
        <v>7588.7260740000002</v>
      </c>
    </row>
    <row r="97" spans="3:31" ht="15.75" thickBot="1" x14ac:dyDescent="0.3">
      <c r="C97" s="2"/>
      <c r="D97" s="2"/>
      <c r="F97" s="13" t="s">
        <v>21</v>
      </c>
      <c r="V97" s="10">
        <v>22519.990234000001</v>
      </c>
      <c r="W97" s="10">
        <v>15600.599609000001</v>
      </c>
      <c r="X97">
        <v>12424.10059</v>
      </c>
      <c r="Y97">
        <v>22252.064452999999</v>
      </c>
      <c r="Z97">
        <v>16599.027343999998</v>
      </c>
      <c r="AA97">
        <v>12668.761719</v>
      </c>
      <c r="AB97" s="5">
        <v>12727.747069999999</v>
      </c>
      <c r="AC97" s="19"/>
      <c r="AD97">
        <v>12552.630859000001</v>
      </c>
      <c r="AE97">
        <v>7579.5610349999997</v>
      </c>
    </row>
    <row r="98" spans="3:31" ht="15" customHeight="1" x14ac:dyDescent="0.25">
      <c r="C98" s="2"/>
      <c r="D98" s="2"/>
      <c r="F98" s="22" t="s">
        <v>15</v>
      </c>
      <c r="G98" s="3">
        <f>E85+(1.984*G96)</f>
        <v>0.75461399183332212</v>
      </c>
      <c r="V98" s="10">
        <v>22500.632813</v>
      </c>
      <c r="W98" s="10">
        <v>15572.329102</v>
      </c>
      <c r="X98">
        <v>12428.002930000001</v>
      </c>
      <c r="Y98">
        <v>22267.845702999999</v>
      </c>
      <c r="Z98">
        <v>16586.427734000001</v>
      </c>
      <c r="AA98">
        <v>12635.016602</v>
      </c>
      <c r="AB98" s="5">
        <v>12755.575194999999</v>
      </c>
      <c r="AC98" s="5">
        <v>9720.7119139999995</v>
      </c>
      <c r="AD98">
        <v>12552.539063</v>
      </c>
      <c r="AE98">
        <v>7575.7739259999998</v>
      </c>
    </row>
    <row r="99" spans="3:31" ht="15.75" thickBot="1" x14ac:dyDescent="0.3">
      <c r="F99" s="23"/>
      <c r="G99" s="4">
        <f>E85-(1.984*G96)</f>
        <v>1.6696923829326193E-2</v>
      </c>
      <c r="V99" s="18"/>
      <c r="W99" s="18">
        <v>15577.330078000001</v>
      </c>
      <c r="X99" s="18">
        <v>12429.918949999999</v>
      </c>
      <c r="Y99" s="18">
        <v>22264.314452999999</v>
      </c>
      <c r="Z99" s="18"/>
      <c r="AA99" s="18">
        <v>12640.580078000001</v>
      </c>
      <c r="AB99" s="18">
        <v>12739.101563</v>
      </c>
      <c r="AC99" s="18">
        <v>9721.484375</v>
      </c>
      <c r="AD99" s="18">
        <v>12533.696289</v>
      </c>
      <c r="AE99" s="18">
        <v>7574.8476559999999</v>
      </c>
    </row>
    <row r="100" spans="3:31" x14ac:dyDescent="0.25">
      <c r="F100" s="24" t="s">
        <v>13</v>
      </c>
      <c r="G100" s="26">
        <f>1.71*G96</f>
        <v>0.31800357517309297</v>
      </c>
      <c r="V100">
        <v>22682.367188</v>
      </c>
      <c r="W100">
        <v>15677.780273</v>
      </c>
      <c r="Y100">
        <v>22361.558593999998</v>
      </c>
      <c r="Z100">
        <v>16647.492188</v>
      </c>
      <c r="AA100">
        <v>12755.373046999999</v>
      </c>
      <c r="AB100" s="5">
        <v>12825.461914</v>
      </c>
      <c r="AC100">
        <v>9816.3681639999995</v>
      </c>
      <c r="AD100">
        <v>12644.722656</v>
      </c>
      <c r="AE100">
        <v>7657.2934569999998</v>
      </c>
    </row>
    <row r="101" spans="3:31" ht="15.75" thickBot="1" x14ac:dyDescent="0.3">
      <c r="F101" s="25"/>
      <c r="G101" s="27"/>
      <c r="V101">
        <v>22635.496093999998</v>
      </c>
      <c r="W101">
        <v>15663.084961</v>
      </c>
      <c r="X101">
        <v>12506.625980000001</v>
      </c>
      <c r="Y101">
        <v>22423.859375</v>
      </c>
      <c r="Z101">
        <v>16699.824218999998</v>
      </c>
      <c r="AA101">
        <v>12730.372069999999</v>
      </c>
      <c r="AB101" s="5">
        <v>0</v>
      </c>
      <c r="AC101">
        <v>9812.7304690000001</v>
      </c>
      <c r="AD101">
        <v>12674.40625</v>
      </c>
      <c r="AE101">
        <v>7670.546875</v>
      </c>
    </row>
    <row r="102" spans="3:31" x14ac:dyDescent="0.25">
      <c r="E102" t="s">
        <v>17</v>
      </c>
      <c r="F102" s="28" t="s">
        <v>16</v>
      </c>
      <c r="G102" s="3">
        <f>G89-(1.984*G100)</f>
        <v>-3.5459091926536725</v>
      </c>
      <c r="V102">
        <v>22572.361327999999</v>
      </c>
      <c r="W102">
        <v>15631.277344</v>
      </c>
      <c r="X102">
        <v>12608.146479999999</v>
      </c>
      <c r="Y102">
        <v>22389.361327999999</v>
      </c>
      <c r="Z102">
        <v>16775.798827999999</v>
      </c>
      <c r="AA102">
        <v>12780.383789</v>
      </c>
      <c r="AB102" s="5">
        <v>12845.504883</v>
      </c>
      <c r="AC102">
        <v>9825.5869139999995</v>
      </c>
      <c r="AD102">
        <v>12675.008789</v>
      </c>
      <c r="AE102">
        <v>7660.330078</v>
      </c>
    </row>
    <row r="103" spans="3:31" ht="15.75" thickBot="1" x14ac:dyDescent="0.3">
      <c r="F103" s="29"/>
      <c r="G103" s="4">
        <f>G89+(1.984*G100)</f>
        <v>-2.2840710063668395</v>
      </c>
      <c r="V103">
        <v>22616.896484000001</v>
      </c>
      <c r="W103">
        <v>15701.40625</v>
      </c>
      <c r="X103">
        <v>12528.74512</v>
      </c>
      <c r="Y103">
        <v>22278.804688</v>
      </c>
      <c r="Z103">
        <v>16619.419922000001</v>
      </c>
      <c r="AA103">
        <v>12720.289063</v>
      </c>
      <c r="AB103" s="5">
        <v>12809.883789</v>
      </c>
      <c r="AC103">
        <v>9802.2050780000009</v>
      </c>
      <c r="AD103">
        <v>12640.016602</v>
      </c>
      <c r="AE103">
        <v>7625.8154299999997</v>
      </c>
    </row>
    <row r="104" spans="3:31" x14ac:dyDescent="0.25">
      <c r="E104" t="s">
        <v>18</v>
      </c>
      <c r="F104" s="28" t="s">
        <v>19</v>
      </c>
      <c r="G104" s="3">
        <f>G90-(1.984*G100)</f>
        <v>3.055381922029488</v>
      </c>
      <c r="V104">
        <v>22626.417968999998</v>
      </c>
      <c r="W104">
        <v>15711.578125</v>
      </c>
      <c r="X104">
        <v>12522.29004</v>
      </c>
      <c r="Y104">
        <v>22269.154297000001</v>
      </c>
      <c r="Z104">
        <v>16687.349609000001</v>
      </c>
      <c r="AA104">
        <v>12686.25</v>
      </c>
      <c r="AB104" s="5">
        <v>12805.194336</v>
      </c>
      <c r="AC104">
        <v>9813.7001949999994</v>
      </c>
      <c r="AD104">
        <v>12645.548828000001</v>
      </c>
      <c r="AE104">
        <v>7643.7138670000004</v>
      </c>
    </row>
    <row r="105" spans="3:31" ht="15.75" thickBot="1" x14ac:dyDescent="0.3">
      <c r="F105" s="29"/>
      <c r="G105" s="4">
        <f>G90+(1.984*G100)</f>
        <v>4.3172201083163211</v>
      </c>
      <c r="V105">
        <v>22584.445313</v>
      </c>
      <c r="W105">
        <v>15687.238281</v>
      </c>
      <c r="X105">
        <v>12499.791020000001</v>
      </c>
      <c r="Y105">
        <v>22306.560547000001</v>
      </c>
      <c r="Z105">
        <v>16662.146484000001</v>
      </c>
      <c r="AA105">
        <v>12693.244140999999</v>
      </c>
      <c r="AB105" s="5">
        <v>12809.203125</v>
      </c>
      <c r="AC105">
        <v>9825.1376949999994</v>
      </c>
      <c r="AD105">
        <v>12663.684569999999</v>
      </c>
      <c r="AE105">
        <v>7646.7690430000002</v>
      </c>
    </row>
    <row r="106" spans="3:31" x14ac:dyDescent="0.25">
      <c r="V106">
        <v>22669.033202999999</v>
      </c>
      <c r="W106">
        <v>15689.827148</v>
      </c>
      <c r="X106">
        <v>12524.221680000001</v>
      </c>
      <c r="Y106">
        <v>22233.183593999998</v>
      </c>
      <c r="Z106">
        <v>16643.089843999998</v>
      </c>
      <c r="AA106">
        <v>12741.743164</v>
      </c>
      <c r="AB106" s="5">
        <v>12851.534180000001</v>
      </c>
      <c r="AC106">
        <v>9813.9931639999995</v>
      </c>
      <c r="AD106">
        <v>12652.695313</v>
      </c>
      <c r="AE106">
        <v>7694.3637699999999</v>
      </c>
    </row>
    <row r="107" spans="3:31" x14ac:dyDescent="0.25">
      <c r="C107" s="2"/>
      <c r="D107" s="2"/>
      <c r="E107" s="2"/>
      <c r="F107" s="21"/>
      <c r="G107" s="2"/>
      <c r="H107" s="2"/>
      <c r="I107" s="2"/>
      <c r="J107" s="2"/>
      <c r="K107" s="2"/>
      <c r="L107" s="2"/>
      <c r="V107">
        <v>22599.419922000001</v>
      </c>
      <c r="W107">
        <v>15689.760742</v>
      </c>
      <c r="X107">
        <v>12529.028319999999</v>
      </c>
      <c r="Y107">
        <v>22230.208984000001</v>
      </c>
      <c r="Z107">
        <v>16664.658202999999</v>
      </c>
      <c r="AA107">
        <v>12740.273438</v>
      </c>
      <c r="AB107" s="5">
        <v>12812.476563</v>
      </c>
      <c r="AC107">
        <v>9832.2851559999999</v>
      </c>
      <c r="AD107">
        <v>12644.088867</v>
      </c>
      <c r="AE107">
        <v>7685.9946289999998</v>
      </c>
    </row>
    <row r="108" spans="3:31" x14ac:dyDescent="0.25">
      <c r="C108" s="2"/>
      <c r="D108" s="2"/>
      <c r="E108" s="2"/>
      <c r="F108" s="21"/>
      <c r="G108" s="2"/>
      <c r="H108" s="2"/>
      <c r="I108" s="2"/>
      <c r="J108" s="2"/>
      <c r="K108" s="2"/>
      <c r="L108" s="2"/>
      <c r="V108">
        <v>22591.371093999998</v>
      </c>
      <c r="W108">
        <v>15743.584961</v>
      </c>
      <c r="X108">
        <v>12497.552729999999</v>
      </c>
      <c r="Y108">
        <v>22278</v>
      </c>
      <c r="Z108">
        <v>16664.943359000001</v>
      </c>
      <c r="AA108">
        <v>12722.161133</v>
      </c>
      <c r="AB108" s="5">
        <v>12833.014648</v>
      </c>
      <c r="AC108">
        <v>9810.8681639999995</v>
      </c>
      <c r="AD108">
        <v>12634.263671999999</v>
      </c>
      <c r="AE108">
        <v>7663.1083980000003</v>
      </c>
    </row>
    <row r="109" spans="3:31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V109" t="s">
        <v>26</v>
      </c>
      <c r="W109" t="s">
        <v>27</v>
      </c>
      <c r="X109" t="s">
        <v>28</v>
      </c>
      <c r="Y109" t="s">
        <v>31</v>
      </c>
      <c r="Z109" t="s">
        <v>32</v>
      </c>
      <c r="AA109" t="s">
        <v>33</v>
      </c>
      <c r="AB109" t="s">
        <v>34</v>
      </c>
      <c r="AC109" t="s">
        <v>35</v>
      </c>
      <c r="AD109" t="s">
        <v>36</v>
      </c>
      <c r="AE109" t="s">
        <v>37</v>
      </c>
    </row>
    <row r="110" spans="3:31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V110" t="s">
        <v>29</v>
      </c>
    </row>
    <row r="111" spans="3:31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V111">
        <v>534.93652299999997</v>
      </c>
      <c r="W111" s="10"/>
      <c r="X111">
        <v>398.81912199999999</v>
      </c>
      <c r="Y111">
        <v>564.53070100000002</v>
      </c>
      <c r="Z111">
        <v>477.50579800000003</v>
      </c>
      <c r="AA111">
        <v>420.67587300000002</v>
      </c>
      <c r="AB111" s="5">
        <v>422.22387700000002</v>
      </c>
      <c r="AC111">
        <v>369.17770400000001</v>
      </c>
      <c r="AD111">
        <v>422.50793499999997</v>
      </c>
      <c r="AE111">
        <v>311.99191300000001</v>
      </c>
    </row>
    <row r="112" spans="3:31" x14ac:dyDescent="0.25">
      <c r="C112" s="2"/>
      <c r="D112" s="2"/>
      <c r="E112" s="2"/>
      <c r="F112" s="17"/>
      <c r="G112" s="17"/>
      <c r="H112" s="17"/>
      <c r="I112" s="17"/>
      <c r="J112" s="17"/>
      <c r="K112" s="2"/>
      <c r="L112" s="2"/>
      <c r="V112">
        <v>534.37890600000003</v>
      </c>
      <c r="W112" s="10">
        <v>448.38</v>
      </c>
      <c r="X112">
        <v>398.99117999999999</v>
      </c>
      <c r="Y112">
        <v>560.53350799999998</v>
      </c>
      <c r="Z112">
        <v>477.51516700000002</v>
      </c>
      <c r="AA112">
        <v>420.37155200000001</v>
      </c>
      <c r="AB112" s="5">
        <v>422.59817500000003</v>
      </c>
      <c r="AC112">
        <v>369.17706299999998</v>
      </c>
      <c r="AD112">
        <v>422.218658</v>
      </c>
      <c r="AE112">
        <v>311.78012100000001</v>
      </c>
    </row>
    <row r="113" spans="3:31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V113">
        <v>534.33966099999998</v>
      </c>
      <c r="W113" s="10">
        <v>444.58367900000002</v>
      </c>
      <c r="X113">
        <v>399.04974399999998</v>
      </c>
      <c r="Y113">
        <v>560.05645800000002</v>
      </c>
      <c r="Z113">
        <v>477.47247299999998</v>
      </c>
      <c r="AA113">
        <v>420.18331899999998</v>
      </c>
      <c r="AB113" s="5">
        <v>422.55703699999998</v>
      </c>
      <c r="AC113">
        <v>369.21838400000001</v>
      </c>
      <c r="AD113">
        <v>422.336456</v>
      </c>
      <c r="AE113">
        <v>311.89453099999997</v>
      </c>
    </row>
    <row r="114" spans="3:31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V114">
        <v>537.91632100000004</v>
      </c>
      <c r="W114" s="10">
        <v>448.17748999999998</v>
      </c>
      <c r="X114">
        <v>399.40469400000001</v>
      </c>
      <c r="Z114">
        <v>477.68557700000002</v>
      </c>
      <c r="AA114">
        <v>421.82626299999998</v>
      </c>
      <c r="AB114" s="5">
        <v>421.78784200000001</v>
      </c>
      <c r="AC114">
        <v>369.37191799999999</v>
      </c>
      <c r="AD114">
        <v>422.88034099999999</v>
      </c>
      <c r="AE114">
        <v>312.06545999999997</v>
      </c>
    </row>
    <row r="115" spans="3:31" x14ac:dyDescent="0.25">
      <c r="C115" s="2"/>
      <c r="D115" s="2"/>
      <c r="E115" s="2"/>
      <c r="F115" s="17"/>
      <c r="G115" s="17"/>
      <c r="H115" s="17"/>
      <c r="I115" s="17"/>
      <c r="J115" s="17"/>
      <c r="K115" s="2"/>
      <c r="L115" s="2"/>
      <c r="V115">
        <v>536.77954099999999</v>
      </c>
      <c r="W115" s="10">
        <v>448.38473499999998</v>
      </c>
      <c r="X115">
        <v>398.01214599999997</v>
      </c>
      <c r="Y115">
        <v>561.48315400000001</v>
      </c>
      <c r="Z115">
        <v>477.62</v>
      </c>
      <c r="AA115">
        <v>420.52865600000001</v>
      </c>
      <c r="AB115" s="5">
        <v>421.81835899999999</v>
      </c>
      <c r="AC115">
        <v>369.169464</v>
      </c>
      <c r="AD115">
        <v>422.89410400000003</v>
      </c>
      <c r="AE115">
        <v>312.078979</v>
      </c>
    </row>
    <row r="116" spans="3:31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W116" s="10"/>
      <c r="X116">
        <v>398.39584400000001</v>
      </c>
      <c r="Y116">
        <v>562.56011999999998</v>
      </c>
      <c r="AA116" s="5">
        <v>417.02554300000003</v>
      </c>
      <c r="AB116" s="5">
        <v>422.33712800000001</v>
      </c>
      <c r="AC116">
        <v>369.35613999999998</v>
      </c>
      <c r="AD116">
        <v>421.94030800000002</v>
      </c>
      <c r="AE116">
        <v>311.45568800000001</v>
      </c>
    </row>
    <row r="117" spans="3:31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V117">
        <v>534.70355199999995</v>
      </c>
      <c r="W117" s="10">
        <v>449.08325200000002</v>
      </c>
      <c r="X117">
        <v>398.98263500000002</v>
      </c>
      <c r="Y117">
        <v>560.37316899999996</v>
      </c>
      <c r="Z117">
        <v>477.60674999999998</v>
      </c>
      <c r="AA117">
        <v>420.71304300000003</v>
      </c>
      <c r="AB117" s="5">
        <v>421.88382000000001</v>
      </c>
      <c r="AC117" s="19"/>
      <c r="AD117">
        <v>422.03582799999998</v>
      </c>
      <c r="AE117">
        <v>311.573059</v>
      </c>
    </row>
    <row r="118" spans="3:31" x14ac:dyDescent="0.25">
      <c r="C118" s="2"/>
      <c r="D118" s="2"/>
      <c r="E118" s="2"/>
      <c r="F118" s="17"/>
      <c r="G118" s="2"/>
      <c r="H118" s="2"/>
      <c r="I118" s="2"/>
      <c r="J118" s="2"/>
      <c r="K118" s="2"/>
      <c r="L118" s="2"/>
      <c r="V118">
        <v>539.10211200000003</v>
      </c>
      <c r="W118" s="10">
        <v>448.66464200000001</v>
      </c>
      <c r="X118">
        <v>399.26998900000001</v>
      </c>
      <c r="Y118">
        <v>559.96099900000002</v>
      </c>
      <c r="Z118">
        <v>477.57965100000001</v>
      </c>
      <c r="AA118">
        <v>420.24691799999999</v>
      </c>
      <c r="AB118" s="5">
        <v>422.34072900000001</v>
      </c>
      <c r="AC118">
        <v>368.95779399999998</v>
      </c>
      <c r="AD118">
        <v>421.796875</v>
      </c>
      <c r="AE118">
        <v>311.21933000000001</v>
      </c>
    </row>
    <row r="119" spans="3:31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V119" s="18"/>
      <c r="W119" s="18">
        <v>448.88784800000002</v>
      </c>
      <c r="X119" s="18">
        <v>399.56829800000003</v>
      </c>
      <c r="Y119" s="18">
        <v>562.23370399999999</v>
      </c>
      <c r="Z119" s="18">
        <v>477.30163599999997</v>
      </c>
      <c r="AA119" s="18">
        <v>420.39227299999999</v>
      </c>
      <c r="AB119" s="18">
        <v>421.98559599999999</v>
      </c>
      <c r="AC119" s="18">
        <v>369.00387599999999</v>
      </c>
      <c r="AD119" s="18">
        <v>421.874146</v>
      </c>
      <c r="AE119" s="18">
        <v>311.36541699999998</v>
      </c>
    </row>
    <row r="120" spans="3:31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V120">
        <v>535.59252900000001</v>
      </c>
      <c r="W120">
        <v>446.16204800000003</v>
      </c>
      <c r="Y120">
        <v>560.88061500000003</v>
      </c>
      <c r="Z120">
        <v>477.68246499999998</v>
      </c>
      <c r="AA120">
        <v>421.343323</v>
      </c>
      <c r="AB120" s="5">
        <v>422.79589800000002</v>
      </c>
      <c r="AC120">
        <v>369.92138699999998</v>
      </c>
      <c r="AD120">
        <v>423.05294800000001</v>
      </c>
      <c r="AE120">
        <v>312.71707199999997</v>
      </c>
    </row>
    <row r="121" spans="3:31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V121">
        <v>535.01593000000003</v>
      </c>
      <c r="W121">
        <v>445.958282</v>
      </c>
      <c r="X121">
        <v>397.21380599999998</v>
      </c>
      <c r="Y121">
        <v>561.66113299999995</v>
      </c>
      <c r="Z121">
        <v>478.34002700000002</v>
      </c>
      <c r="AA121">
        <v>420.92578099999997</v>
      </c>
      <c r="AB121" s="5">
        <v>422.84079000000003</v>
      </c>
      <c r="AC121">
        <v>369.85830700000002</v>
      </c>
      <c r="AD121">
        <v>423.46127300000001</v>
      </c>
      <c r="AE121">
        <v>312.94833399999999</v>
      </c>
    </row>
    <row r="122" spans="3:31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V122">
        <v>534.35504200000003</v>
      </c>
      <c r="W122">
        <v>445.53607199999999</v>
      </c>
      <c r="X122">
        <v>398.84771699999999</v>
      </c>
      <c r="Y122">
        <v>561.18335000000002</v>
      </c>
      <c r="Z122">
        <v>478.95562699999999</v>
      </c>
      <c r="AA122">
        <v>421.65405299999998</v>
      </c>
      <c r="AB122" s="5">
        <v>423.127655</v>
      </c>
      <c r="AC122">
        <v>369.65835600000003</v>
      </c>
      <c r="AD122">
        <v>423.454926</v>
      </c>
      <c r="AE122">
        <v>312.68188500000002</v>
      </c>
    </row>
    <row r="123" spans="3:31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V123">
        <v>534.74481200000002</v>
      </c>
      <c r="W123">
        <v>446.51205399999998</v>
      </c>
      <c r="X123">
        <v>397.547729</v>
      </c>
      <c r="Y123">
        <v>559.85137899999995</v>
      </c>
      <c r="Z123">
        <v>477.40625</v>
      </c>
      <c r="AA123">
        <v>420.92550699999998</v>
      </c>
      <c r="AB123" s="5">
        <v>422.58193999999997</v>
      </c>
      <c r="AC123">
        <v>369.452271</v>
      </c>
      <c r="AD123">
        <v>422.91934199999997</v>
      </c>
      <c r="AE123">
        <v>312.03033399999998</v>
      </c>
    </row>
    <row r="124" spans="3:31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V124">
        <v>534.87316899999996</v>
      </c>
      <c r="W124">
        <v>446.65689099999997</v>
      </c>
      <c r="X124">
        <v>397.41546599999998</v>
      </c>
      <c r="Y124">
        <v>559.63317900000004</v>
      </c>
      <c r="Z124">
        <v>477.986267</v>
      </c>
      <c r="AA124">
        <v>420.21020499999997</v>
      </c>
      <c r="AB124" s="5">
        <v>422.553406</v>
      </c>
      <c r="AC124">
        <v>369.61013800000001</v>
      </c>
      <c r="AD124">
        <v>422.98349000000002</v>
      </c>
      <c r="AE124">
        <v>312.41076700000002</v>
      </c>
    </row>
    <row r="125" spans="3:31" x14ac:dyDescent="0.25">
      <c r="V125">
        <v>534.37512200000003</v>
      </c>
      <c r="W125">
        <v>446.25982699999997</v>
      </c>
      <c r="X125">
        <v>397.03729199999998</v>
      </c>
      <c r="Y125">
        <v>560.22766100000001</v>
      </c>
      <c r="Z125">
        <v>478.12155200000001</v>
      </c>
      <c r="AA125">
        <v>420.38055400000002</v>
      </c>
      <c r="AB125" s="5">
        <v>422.65533399999998</v>
      </c>
      <c r="AC125">
        <v>369.81277499999999</v>
      </c>
      <c r="AD125">
        <v>423.19580100000002</v>
      </c>
      <c r="AE125">
        <v>312.45388800000001</v>
      </c>
    </row>
    <row r="126" spans="3:31" x14ac:dyDescent="0.25">
      <c r="V126">
        <v>535.37969999999996</v>
      </c>
      <c r="W126">
        <v>446.37103300000001</v>
      </c>
      <c r="X126">
        <v>397.47146600000002</v>
      </c>
      <c r="Y126">
        <v>559.37353499999995</v>
      </c>
      <c r="Z126">
        <v>477.598389</v>
      </c>
      <c r="AA126">
        <v>421.02493299999998</v>
      </c>
      <c r="AB126" s="5">
        <v>423.315155</v>
      </c>
      <c r="AC126">
        <v>369.479218</v>
      </c>
      <c r="AD126">
        <v>423.09197999999998</v>
      </c>
      <c r="AE126">
        <v>313.43942299999998</v>
      </c>
    </row>
    <row r="127" spans="3:31" x14ac:dyDescent="0.25">
      <c r="V127">
        <v>534.69604500000003</v>
      </c>
      <c r="W127">
        <v>446.329407</v>
      </c>
      <c r="X127">
        <v>397.547729</v>
      </c>
      <c r="Y127">
        <v>559.19018600000004</v>
      </c>
      <c r="Z127">
        <v>477.65783699999997</v>
      </c>
      <c r="AA127">
        <v>421.081299</v>
      </c>
      <c r="AB127" s="5">
        <v>422.59948700000001</v>
      </c>
      <c r="AC127">
        <v>369.57421900000003</v>
      </c>
      <c r="AD127">
        <v>422.891998</v>
      </c>
      <c r="AE127">
        <v>313.26858499999997</v>
      </c>
    </row>
    <row r="128" spans="3:31" x14ac:dyDescent="0.25">
      <c r="V128">
        <v>534.49383499999999</v>
      </c>
      <c r="W128">
        <v>447.11181599999998</v>
      </c>
      <c r="X128">
        <v>397.06356799999998</v>
      </c>
      <c r="Y128">
        <v>559.94781499999999</v>
      </c>
      <c r="Z128">
        <v>477.71771200000001</v>
      </c>
      <c r="AA128">
        <v>420.76303100000001</v>
      </c>
      <c r="AB128" s="5">
        <v>422.94638099999997</v>
      </c>
      <c r="AC128">
        <v>369.452179</v>
      </c>
      <c r="AD128">
        <v>422.72918700000002</v>
      </c>
      <c r="AE128">
        <v>312.83709700000003</v>
      </c>
    </row>
    <row r="129" spans="23:31" x14ac:dyDescent="0.25">
      <c r="AD129" s="10"/>
      <c r="AE129" s="10"/>
    </row>
    <row r="133" spans="23:31" x14ac:dyDescent="0.25">
      <c r="W133" s="10"/>
    </row>
    <row r="134" spans="23:31" x14ac:dyDescent="0.25">
      <c r="W134" s="10"/>
    </row>
    <row r="135" spans="23:31" x14ac:dyDescent="0.25">
      <c r="W135" s="10"/>
    </row>
    <row r="136" spans="23:31" x14ac:dyDescent="0.25">
      <c r="W136" s="10"/>
    </row>
    <row r="137" spans="23:31" x14ac:dyDescent="0.25">
      <c r="W137" s="10"/>
    </row>
    <row r="138" spans="23:31" x14ac:dyDescent="0.25">
      <c r="W138" s="10"/>
      <c r="X138" s="18"/>
      <c r="Z138" s="18"/>
    </row>
    <row r="139" spans="23:31" x14ac:dyDescent="0.25">
      <c r="W139" s="10"/>
    </row>
  </sheetData>
  <mergeCells count="6">
    <mergeCell ref="F107:F108"/>
    <mergeCell ref="F98:F99"/>
    <mergeCell ref="F100:F101"/>
    <mergeCell ref="G100:G101"/>
    <mergeCell ref="F102:F103"/>
    <mergeCell ref="F104:F105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models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2016-11-14T16:39:48Z</dcterms:modified>
</cp:coreProperties>
</file>